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kcua.ac.jp\public\jinkyu_space\03給与\51人事給与システム\●新給与システム導入用\04入札\"/>
    </mc:Choice>
  </mc:AlternateContent>
  <xr:revisionPtr revIDLastSave="0" documentId="13_ncr:1_{3833724C-E72C-4DC2-AAD6-88F936325299}" xr6:coauthVersionLast="47" xr6:coauthVersionMax="47" xr10:uidLastSave="{00000000-0000-0000-0000-000000000000}"/>
  <bookViews>
    <workbookView xWindow="-120" yWindow="-120" windowWidth="29040" windowHeight="15720" tabRatio="460" xr2:uid="{51FFB9A9-33AE-44E7-8996-4A9E11E423F3}"/>
  </bookViews>
  <sheets>
    <sheet name="様式5" sheetId="6" r:id="rId1"/>
    <sheet name="記載例" sheetId="7" r:id="rId2"/>
  </sheets>
  <definedNames>
    <definedName name="_xlnm.Print_Area" localSheetId="1">記載例!$A$1:$N$102</definedName>
    <definedName name="_xlnm.Print_Titles" localSheetId="1">記載例!$1:$4</definedName>
    <definedName name="_xlnm.Print_Titles" localSheetId="0">様式5!$1:$4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G31" i="7"/>
  <c r="I92" i="7"/>
  <c r="J92" i="7"/>
  <c r="I91" i="7"/>
  <c r="J91" i="7"/>
  <c r="I90" i="7"/>
  <c r="J90" i="7" s="1"/>
  <c r="K90" i="7" s="1"/>
  <c r="I89" i="7"/>
  <c r="J89" i="7" s="1"/>
  <c r="I88" i="7"/>
  <c r="J88" i="7" s="1"/>
  <c r="I87" i="7"/>
  <c r="J87" i="7"/>
  <c r="I86" i="7"/>
  <c r="J86" i="7"/>
  <c r="I85" i="7"/>
  <c r="J85" i="7" s="1"/>
  <c r="I84" i="7"/>
  <c r="J84" i="7"/>
  <c r="I83" i="7"/>
  <c r="J83" i="7" s="1"/>
  <c r="I82" i="7"/>
  <c r="J82" i="7" s="1"/>
  <c r="I81" i="7"/>
  <c r="J81" i="7"/>
  <c r="I80" i="7"/>
  <c r="L80" i="7" s="1"/>
  <c r="I79" i="7"/>
  <c r="J79" i="7" s="1"/>
  <c r="I78" i="7"/>
  <c r="J78" i="7"/>
  <c r="I77" i="7"/>
  <c r="J77" i="7" s="1"/>
  <c r="K77" i="7" s="1"/>
  <c r="I76" i="7"/>
  <c r="J76" i="7" s="1"/>
  <c r="I75" i="7"/>
  <c r="J75" i="7"/>
  <c r="I74" i="7"/>
  <c r="J74" i="7" s="1"/>
  <c r="I73" i="7"/>
  <c r="J73" i="7" s="1"/>
  <c r="I72" i="7"/>
  <c r="J72" i="7"/>
  <c r="K72" i="7" s="1"/>
  <c r="I71" i="7"/>
  <c r="J71" i="7" s="1"/>
  <c r="I70" i="7"/>
  <c r="M70" i="7" s="1"/>
  <c r="I69" i="7"/>
  <c r="J69" i="7" s="1"/>
  <c r="I68" i="7"/>
  <c r="J68" i="7" s="1"/>
  <c r="G65" i="7"/>
  <c r="H65" i="7" s="1"/>
  <c r="N65" i="7" s="1"/>
  <c r="G64" i="7"/>
  <c r="H64" i="7" s="1"/>
  <c r="N64" i="7" s="1"/>
  <c r="G63" i="7"/>
  <c r="H63" i="7" s="1"/>
  <c r="N63" i="7" s="1"/>
  <c r="G62" i="7"/>
  <c r="H62" i="7" s="1"/>
  <c r="N62" i="7" s="1"/>
  <c r="G61" i="7"/>
  <c r="H61" i="7" s="1"/>
  <c r="N61" i="7" s="1"/>
  <c r="G60" i="7"/>
  <c r="H60" i="7" s="1"/>
  <c r="N60" i="7" s="1"/>
  <c r="G59" i="7"/>
  <c r="H59" i="7" s="1"/>
  <c r="N59" i="7" s="1"/>
  <c r="G58" i="7"/>
  <c r="H58" i="7"/>
  <c r="N58" i="7"/>
  <c r="G57" i="7"/>
  <c r="H57" i="7" s="1"/>
  <c r="N57" i="7" s="1"/>
  <c r="G56" i="7"/>
  <c r="H56" i="7" s="1"/>
  <c r="N56" i="7" s="1"/>
  <c r="G55" i="7"/>
  <c r="H55" i="7" s="1"/>
  <c r="N55" i="7" s="1"/>
  <c r="G54" i="7"/>
  <c r="H54" i="7"/>
  <c r="N54" i="7" s="1"/>
  <c r="G53" i="7"/>
  <c r="H53" i="7" s="1"/>
  <c r="N53" i="7" s="1"/>
  <c r="G52" i="7"/>
  <c r="H52" i="7" s="1"/>
  <c r="N52" i="7" s="1"/>
  <c r="G51" i="7"/>
  <c r="H51" i="7" s="1"/>
  <c r="N51" i="7" s="1"/>
  <c r="G50" i="7"/>
  <c r="H50" i="7"/>
  <c r="N50" i="7"/>
  <c r="G49" i="7"/>
  <c r="H49" i="7" s="1"/>
  <c r="N49" i="7" s="1"/>
  <c r="G48" i="7"/>
  <c r="H48" i="7" s="1"/>
  <c r="N48" i="7" s="1"/>
  <c r="G47" i="7"/>
  <c r="H47" i="7" s="1"/>
  <c r="N47" i="7" s="1"/>
  <c r="G46" i="7"/>
  <c r="H46" i="7"/>
  <c r="N46" i="7"/>
  <c r="G45" i="7"/>
  <c r="H45" i="7" s="1"/>
  <c r="N45" i="7" s="1"/>
  <c r="G44" i="7"/>
  <c r="H44" i="7" s="1"/>
  <c r="N44" i="7" s="1"/>
  <c r="G43" i="7"/>
  <c r="H43" i="7" s="1"/>
  <c r="N43" i="7" s="1"/>
  <c r="G42" i="7"/>
  <c r="H42" i="7"/>
  <c r="N42" i="7"/>
  <c r="G41" i="7"/>
  <c r="H41" i="7" s="1"/>
  <c r="N41" i="7" s="1"/>
  <c r="G40" i="7"/>
  <c r="H40" i="7" s="1"/>
  <c r="N40" i="7" s="1"/>
  <c r="G39" i="7"/>
  <c r="H39" i="7" s="1"/>
  <c r="N39" i="7" s="1"/>
  <c r="G38" i="7"/>
  <c r="H38" i="7"/>
  <c r="N38" i="7"/>
  <c r="G37" i="7"/>
  <c r="H37" i="7" s="1"/>
  <c r="N37" i="7" s="1"/>
  <c r="G36" i="7"/>
  <c r="H36" i="7" s="1"/>
  <c r="N36" i="7" s="1"/>
  <c r="G35" i="7"/>
  <c r="H35" i="7" s="1"/>
  <c r="N35" i="7" s="1"/>
  <c r="G34" i="7"/>
  <c r="H34" i="7"/>
  <c r="N34" i="7"/>
  <c r="G33" i="7"/>
  <c r="H33" i="7" s="1"/>
  <c r="N33" i="7" s="1"/>
  <c r="G32" i="7"/>
  <c r="H32" i="7" s="1"/>
  <c r="N32" i="7" s="1"/>
  <c r="H31" i="7"/>
  <c r="N31" i="7" s="1"/>
  <c r="G30" i="7"/>
  <c r="H30" i="7" s="1"/>
  <c r="N30" i="7" s="1"/>
  <c r="G29" i="7"/>
  <c r="H29" i="7" s="1"/>
  <c r="N29" i="7" s="1"/>
  <c r="G28" i="7"/>
  <c r="H28" i="7" s="1"/>
  <c r="N28" i="7" s="1"/>
  <c r="G27" i="7"/>
  <c r="H27" i="7" s="1"/>
  <c r="M22" i="7"/>
  <c r="L22" i="7"/>
  <c r="K22" i="7"/>
  <c r="J22" i="7"/>
  <c r="I22" i="7"/>
  <c r="N20" i="7"/>
  <c r="G20" i="7"/>
  <c r="N19" i="7"/>
  <c r="G19" i="7"/>
  <c r="N14" i="7"/>
  <c r="N22" i="7" s="1"/>
  <c r="N13" i="7"/>
  <c r="N11" i="7"/>
  <c r="G11" i="7"/>
  <c r="N10" i="7"/>
  <c r="G10" i="7"/>
  <c r="N9" i="7"/>
  <c r="G9" i="7"/>
  <c r="N8" i="7"/>
  <c r="G8" i="7"/>
  <c r="L71" i="7"/>
  <c r="L73" i="7"/>
  <c r="L75" i="7"/>
  <c r="L77" i="7"/>
  <c r="L79" i="7"/>
  <c r="L81" i="7"/>
  <c r="L85" i="7"/>
  <c r="L89" i="7"/>
  <c r="M74" i="7"/>
  <c r="M78" i="7"/>
  <c r="M82" i="7"/>
  <c r="L86" i="7"/>
  <c r="N86" i="7" s="1"/>
  <c r="L90" i="7"/>
  <c r="L92" i="7"/>
  <c r="L88" i="7"/>
  <c r="M84" i="7"/>
  <c r="M80" i="7"/>
  <c r="M76" i="7"/>
  <c r="M72" i="7"/>
  <c r="M68" i="7"/>
  <c r="M92" i="7"/>
  <c r="M90" i="7"/>
  <c r="M88" i="7"/>
  <c r="M86" i="7"/>
  <c r="M85" i="7"/>
  <c r="M83" i="7"/>
  <c r="M81" i="7"/>
  <c r="M79" i="7"/>
  <c r="M75" i="7"/>
  <c r="M73" i="7"/>
  <c r="M71" i="7"/>
  <c r="M69" i="7"/>
  <c r="L84" i="7"/>
  <c r="L82" i="7"/>
  <c r="L78" i="7"/>
  <c r="L76" i="7"/>
  <c r="L74" i="7"/>
  <c r="L72" i="7"/>
  <c r="L68" i="7"/>
  <c r="L91" i="7"/>
  <c r="L87" i="7"/>
  <c r="I95" i="7"/>
  <c r="I99" i="7" s="1"/>
  <c r="M87" i="7"/>
  <c r="M89" i="7"/>
  <c r="M91" i="7"/>
  <c r="K91" i="7"/>
  <c r="N91" i="7" s="1"/>
  <c r="K75" i="7"/>
  <c r="N75" i="7" s="1"/>
  <c r="K81" i="7"/>
  <c r="N81" i="7" s="1"/>
  <c r="K92" i="7"/>
  <c r="K86" i="7"/>
  <c r="K87" i="7"/>
  <c r="K68" i="7" l="1"/>
  <c r="N68" i="7"/>
  <c r="K69" i="7"/>
  <c r="K74" i="7"/>
  <c r="N74" i="7"/>
  <c r="N92" i="7"/>
  <c r="J80" i="7"/>
  <c r="K80" i="7" s="1"/>
  <c r="N80" i="7" s="1"/>
  <c r="L69" i="7"/>
  <c r="N69" i="7" s="1"/>
  <c r="N87" i="7"/>
  <c r="K71" i="7"/>
  <c r="N71" i="7"/>
  <c r="K79" i="7"/>
  <c r="N79" i="7" s="1"/>
  <c r="H95" i="7"/>
  <c r="H99" i="7" s="1"/>
  <c r="N27" i="7"/>
  <c r="K88" i="7"/>
  <c r="N88" i="7" s="1"/>
  <c r="K73" i="7"/>
  <c r="N73" i="7"/>
  <c r="K89" i="7"/>
  <c r="N89" i="7" s="1"/>
  <c r="K82" i="7"/>
  <c r="N82" i="7"/>
  <c r="K83" i="7"/>
  <c r="N84" i="7"/>
  <c r="K76" i="7"/>
  <c r="N76" i="7"/>
  <c r="K85" i="7"/>
  <c r="N85" i="7"/>
  <c r="I100" i="7"/>
  <c r="I101" i="7"/>
  <c r="K84" i="7"/>
  <c r="N72" i="7"/>
  <c r="K78" i="7"/>
  <c r="N78" i="7" s="1"/>
  <c r="L70" i="7"/>
  <c r="L95" i="7" s="1"/>
  <c r="L99" i="7" s="1"/>
  <c r="M77" i="7"/>
  <c r="N77" i="7" s="1"/>
  <c r="L83" i="7"/>
  <c r="J70" i="7"/>
  <c r="N90" i="7"/>
  <c r="N83" i="7" l="1"/>
  <c r="N95" i="7" s="1"/>
  <c r="L100" i="7"/>
  <c r="L101" i="7" s="1"/>
  <c r="K70" i="7"/>
  <c r="K95" i="7" s="1"/>
  <c r="K99" i="7" s="1"/>
  <c r="J95" i="7"/>
  <c r="J99" i="7" s="1"/>
  <c r="N70" i="7"/>
  <c r="M95" i="7"/>
  <c r="M99" i="7" s="1"/>
  <c r="N99" i="7"/>
  <c r="H100" i="7"/>
  <c r="H101" i="7" s="1"/>
  <c r="N100" i="7" l="1"/>
  <c r="N101" i="7"/>
  <c r="M100" i="7"/>
  <c r="M101" i="7"/>
  <c r="J100" i="7"/>
  <c r="J101" i="7" s="1"/>
  <c r="K100" i="7"/>
  <c r="K101" i="7"/>
</calcChain>
</file>

<file path=xl/sharedStrings.xml><?xml version="1.0" encoding="utf-8"?>
<sst xmlns="http://schemas.openxmlformats.org/spreadsheetml/2006/main" count="299" uniqueCount="130">
  <si>
    <t>単位</t>
  </si>
  <si>
    <t>ソフトウェア
（市販品）</t>
    <rPh sb="8" eb="10">
      <t>シハン</t>
    </rPh>
    <rPh sb="10" eb="11">
      <t>ヒン</t>
    </rPh>
    <phoneticPr fontId="2"/>
  </si>
  <si>
    <t>本体価格</t>
    <rPh sb="0" eb="2">
      <t>ホンタイ</t>
    </rPh>
    <rPh sb="2" eb="4">
      <t>カカク</t>
    </rPh>
    <phoneticPr fontId="2"/>
  </si>
  <si>
    <t>初年度</t>
    <rPh sb="0" eb="3">
      <t>ショネンド</t>
    </rPh>
    <phoneticPr fontId="2"/>
  </si>
  <si>
    <t>2年度目</t>
    <rPh sb="1" eb="3">
      <t>ネンド</t>
    </rPh>
    <rPh sb="3" eb="4">
      <t>メ</t>
    </rPh>
    <phoneticPr fontId="2"/>
  </si>
  <si>
    <t>3年度目</t>
    <rPh sb="1" eb="3">
      <t>ネンド</t>
    </rPh>
    <rPh sb="3" eb="4">
      <t>メ</t>
    </rPh>
    <phoneticPr fontId="2"/>
  </si>
  <si>
    <t>4年度目</t>
    <rPh sb="1" eb="3">
      <t>ネンド</t>
    </rPh>
    <rPh sb="3" eb="4">
      <t>メ</t>
    </rPh>
    <phoneticPr fontId="2"/>
  </si>
  <si>
    <t>5年度目</t>
    <rPh sb="1" eb="3">
      <t>ネンド</t>
    </rPh>
    <rPh sb="3" eb="4">
      <t>メ</t>
    </rPh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</si>
  <si>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</si>
  <si>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</si>
  <si>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標準単価</t>
    <rPh sb="0" eb="2">
      <t>ヒョウジュン</t>
    </rPh>
    <rPh sb="2" eb="4">
      <t>タンカ</t>
    </rPh>
    <phoneticPr fontId="2"/>
  </si>
  <si>
    <t>その他</t>
    <rPh sb="2" eb="3">
      <t>タ</t>
    </rPh>
    <phoneticPr fontId="2"/>
  </si>
  <si>
    <t>初期費用</t>
    <rPh sb="0" eb="2">
      <t>ショキ</t>
    </rPh>
    <rPh sb="2" eb="4">
      <t>ヒヨウ</t>
    </rPh>
    <phoneticPr fontId="2"/>
  </si>
  <si>
    <t>数量</t>
    <rPh sb="0" eb="2">
      <t>スウリョウ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</si>
  <si>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</si>
  <si>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</si>
  <si>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標準価格</t>
    <rPh sb="0" eb="2">
      <t>ヒョウジュン</t>
    </rPh>
    <rPh sb="2" eb="4">
      <t>カカク</t>
    </rPh>
    <phoneticPr fontId="2"/>
  </si>
  <si>
    <t>提供価格</t>
    <rPh sb="0" eb="2">
      <t>テイキョウ</t>
    </rPh>
    <rPh sb="2" eb="4">
      <t>カカク</t>
    </rPh>
    <phoneticPr fontId="2"/>
  </si>
  <si>
    <t>経費内訳書</t>
    <rPh sb="0" eb="2">
      <t>ケイヒ</t>
    </rPh>
    <rPh sb="2" eb="4">
      <t>ウチワケ</t>
    </rPh>
    <rPh sb="4" eb="5">
      <t>ショ</t>
    </rPh>
    <phoneticPr fontId="2"/>
  </si>
  <si>
    <t>初期経費</t>
    <rPh sb="0" eb="2">
      <t>ショキ</t>
    </rPh>
    <rPh sb="2" eb="4">
      <t>ケイヒ</t>
    </rPh>
    <phoneticPr fontId="2"/>
  </si>
  <si>
    <t>区分</t>
    <rPh sb="0" eb="1">
      <t>ク</t>
    </rPh>
    <rPh sb="1" eb="2">
      <t>ブン</t>
    </rPh>
    <phoneticPr fontId="2"/>
  </si>
  <si>
    <t>規格又は仕様</t>
    <rPh sb="0" eb="2">
      <t>キカク</t>
    </rPh>
    <rPh sb="2" eb="3">
      <t>マタ</t>
    </rPh>
    <phoneticPr fontId="2"/>
  </si>
  <si>
    <t>作業項目</t>
    <rPh sb="0" eb="2">
      <t>サギョウ</t>
    </rPh>
    <rPh sb="2" eb="4">
      <t>コウモク</t>
    </rPh>
    <phoneticPr fontId="2"/>
  </si>
  <si>
    <t>ソフトウェア
（自社製品）</t>
    <rPh sb="8" eb="10">
      <t>ジシャ</t>
    </rPh>
    <rPh sb="10" eb="12">
      <t>セイヒン</t>
    </rPh>
    <phoneticPr fontId="2"/>
  </si>
  <si>
    <t>標準価格</t>
    <phoneticPr fontId="2"/>
  </si>
  <si>
    <t>提供価格</t>
    <phoneticPr fontId="2"/>
  </si>
  <si>
    <t>保守</t>
    <rPh sb="0" eb="2">
      <t>ホシュ</t>
    </rPh>
    <phoneticPr fontId="2"/>
  </si>
  <si>
    <t>運用</t>
    <rPh sb="0" eb="2">
      <t>ウンヨウ</t>
    </rPh>
    <phoneticPr fontId="2"/>
  </si>
  <si>
    <t>技術者
ランク</t>
    <rPh sb="0" eb="3">
      <t>ギジュツシャ</t>
    </rPh>
    <phoneticPr fontId="2"/>
  </si>
  <si>
    <t>工数
（人日）</t>
    <rPh sb="0" eb="2">
      <t>コウスウ</t>
    </rPh>
    <rPh sb="4" eb="5">
      <t>ニン</t>
    </rPh>
    <rPh sb="5" eb="6">
      <t>ヒ</t>
    </rPh>
    <phoneticPr fontId="2"/>
  </si>
  <si>
    <t>構成要素（物品）合計</t>
    <rPh sb="5" eb="7">
      <t>ブッピン</t>
    </rPh>
    <rPh sb="8" eb="10">
      <t>ゴウケイ</t>
    </rPh>
    <phoneticPr fontId="2"/>
  </si>
  <si>
    <t>運用又は保守経費（提供価格のみを記載）</t>
    <rPh sb="0" eb="2">
      <t>ウンヨウ</t>
    </rPh>
    <rPh sb="2" eb="3">
      <t>マタ</t>
    </rPh>
    <rPh sb="4" eb="6">
      <t>ホシュ</t>
    </rPh>
    <rPh sb="6" eb="8">
      <t>ケイヒ</t>
    </rPh>
    <rPh sb="9" eb="11">
      <t>テイキョウ</t>
    </rPh>
    <rPh sb="11" eb="13">
      <t>カカク</t>
    </rPh>
    <rPh sb="16" eb="18">
      <t>キサイ</t>
    </rPh>
    <phoneticPr fontId="2"/>
  </si>
  <si>
    <t>委託合計</t>
    <rPh sb="0" eb="2">
      <t>イタク</t>
    </rPh>
    <rPh sb="2" eb="4">
      <t>ゴウケイ</t>
    </rPh>
    <phoneticPr fontId="2"/>
  </si>
  <si>
    <t>運用又は保守経費</t>
    <rPh sb="0" eb="2">
      <t>ウンヨウ</t>
    </rPh>
    <rPh sb="2" eb="3">
      <t>マタ</t>
    </rPh>
    <rPh sb="4" eb="6">
      <t>ホシュ</t>
    </rPh>
    <rPh sb="6" eb="8">
      <t>ケイヒ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</si>
  <si>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</si>
  <si>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</si>
  <si>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１　構成要素（物品）</t>
    <rPh sb="7" eb="9">
      <t>ブッピン</t>
    </rPh>
    <phoneticPr fontId="2"/>
  </si>
  <si>
    <t>特記事項（見積金額の前提条件等を記載してください。）</t>
    <rPh sb="0" eb="2">
      <t>トッキ</t>
    </rPh>
    <rPh sb="2" eb="4">
      <t>ジコウ</t>
    </rPh>
    <rPh sb="5" eb="7">
      <t>ミツモ</t>
    </rPh>
    <rPh sb="7" eb="9">
      <t>キンガク</t>
    </rPh>
    <rPh sb="10" eb="12">
      <t>ゼンテイ</t>
    </rPh>
    <rPh sb="12" eb="14">
      <t>ジョウケン</t>
    </rPh>
    <rPh sb="14" eb="15">
      <t>トウ</t>
    </rPh>
    <rPh sb="16" eb="18">
      <t>キサイ</t>
    </rPh>
    <phoneticPr fontId="2"/>
  </si>
  <si>
    <t>件名</t>
    <rPh sb="0" eb="2">
      <t>ケンメイ</t>
    </rPh>
    <phoneticPr fontId="2"/>
  </si>
  <si>
    <t>機器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</si>
  <si>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</si>
  <si>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合計額（税抜き）</t>
    <rPh sb="0" eb="2">
      <t>ゴウケイ</t>
    </rPh>
    <rPh sb="2" eb="3">
      <t>ガク</t>
    </rPh>
    <rPh sb="4" eb="5">
      <t>ゼイ</t>
    </rPh>
    <rPh sb="5" eb="6">
      <t>ヌ</t>
    </rPh>
    <phoneticPr fontId="2"/>
  </si>
  <si>
    <t>総額（税込み）</t>
    <rPh sb="0" eb="2">
      <t>ソウガク</t>
    </rPh>
    <rPh sb="3" eb="4">
      <t>ゼイ</t>
    </rPh>
    <rPh sb="4" eb="5">
      <t>コミ</t>
    </rPh>
    <phoneticPr fontId="2"/>
  </si>
  <si>
    <t>新規開発
・改修</t>
    <rPh sb="0" eb="4">
      <t>シンキカイハツ</t>
    </rPh>
    <rPh sb="6" eb="8">
      <t>カイシュウ</t>
    </rPh>
    <phoneticPr fontId="2"/>
  </si>
  <si>
    <t>事業者名</t>
    <rPh sb="0" eb="3">
      <t>ジギョウシャ</t>
    </rPh>
    <rPh sb="3" eb="4">
      <t>メイ</t>
    </rPh>
    <phoneticPr fontId="2"/>
  </si>
  <si>
    <t>（様式５）</t>
    <rPh sb="1" eb="3">
      <t>ヨウシキ</t>
    </rPh>
    <phoneticPr fontId="2"/>
  </si>
  <si>
    <t>経費内訳書（記載例）</t>
    <rPh sb="0" eb="2">
      <t>ケイヒ</t>
    </rPh>
    <rPh sb="2" eb="4">
      <t>ウチワケ</t>
    </rPh>
    <rPh sb="4" eb="5">
      <t>ショ</t>
    </rPh>
    <rPh sb="6" eb="8">
      <t>キサイ</t>
    </rPh>
    <rPh sb="8" eb="9">
      <t>レイ</t>
    </rPh>
    <phoneticPr fontId="2"/>
  </si>
  <si>
    <t>○○担当　○○</t>
    <rPh sb="2" eb="4">
      <t>タントウ</t>
    </rPh>
    <phoneticPr fontId="2"/>
  </si>
  <si>
    <t>○○○－○○○○</t>
    <phoneticPr fontId="2"/>
  </si>
  <si>
    <t>機器</t>
    <rPh sb="0" eb="2">
      <t>キキ</t>
    </rPh>
    <phoneticPr fontId="2"/>
  </si>
  <si>
    <t>ルータ</t>
    <phoneticPr fontId="2"/>
  </si>
  <si>
    <t>○○社製 ○○ルータ 5年センドバック</t>
    <rPh sb="2" eb="3">
      <t>シャ</t>
    </rPh>
    <rPh sb="3" eb="4">
      <t>セイ</t>
    </rPh>
    <rPh sb="12" eb="13">
      <t>ネン</t>
    </rPh>
    <phoneticPr fontId="2"/>
  </si>
  <si>
    <t>台</t>
    <rPh sb="0" eb="1">
      <t>ダイ</t>
    </rPh>
    <phoneticPr fontId="2"/>
  </si>
  <si>
    <t>L3スイッチ</t>
    <phoneticPr fontId="2"/>
  </si>
  <si>
    <t>○○社製 ギガビット24ポート
5年センドバック</t>
    <rPh sb="2" eb="3">
      <t>シャ</t>
    </rPh>
    <rPh sb="3" eb="4">
      <t>セイ</t>
    </rPh>
    <rPh sb="17" eb="18">
      <t>ネン</t>
    </rPh>
    <phoneticPr fontId="2"/>
  </si>
  <si>
    <t>L2スイッチ</t>
    <phoneticPr fontId="2"/>
  </si>
  <si>
    <t>UPS</t>
    <phoneticPr fontId="2"/>
  </si>
  <si>
    <t>1500VA 5年間センドバック</t>
    <rPh sb="8" eb="10">
      <t>ネンカン</t>
    </rPh>
    <phoneticPr fontId="2"/>
  </si>
  <si>
    <t>ＯＳ</t>
    <phoneticPr fontId="2"/>
  </si>
  <si>
    <t>○○社製 Linux</t>
    <rPh sb="2" eb="3">
      <t>シャ</t>
    </rPh>
    <rPh sb="3" eb="4">
      <t>セイ</t>
    </rPh>
    <phoneticPr fontId="2"/>
  </si>
  <si>
    <t>年</t>
    <rPh sb="0" eb="1">
      <t>ネン</t>
    </rPh>
    <phoneticPr fontId="2"/>
  </si>
  <si>
    <t>URLフィルタ</t>
    <phoneticPr fontId="2"/>
  </si>
  <si>
    <t>○○社製 URLフィルタリングソフト
30ライセンス　5年間</t>
    <rPh sb="2" eb="3">
      <t>シャ</t>
    </rPh>
    <rPh sb="3" eb="4">
      <t>セイ</t>
    </rPh>
    <rPh sb="28" eb="30">
      <t>ネンカン</t>
    </rPh>
    <phoneticPr fontId="2"/>
  </si>
  <si>
    <r>
      <t>LAN</t>
    </r>
    <r>
      <rPr>
        <sz val="8"/>
        <rFont val="ＭＳ Ｐゴシック"/>
        <family val="3"/>
        <charset val="128"/>
      </rPr>
      <t>ケーブル</t>
    </r>
    <phoneticPr fontId="2"/>
  </si>
  <si>
    <t>カテゴリ6 ストレート 10m</t>
    <phoneticPr fontId="2"/>
  </si>
  <si>
    <t>本</t>
    <rPh sb="0" eb="1">
      <t>ホン</t>
    </rPh>
    <phoneticPr fontId="2"/>
  </si>
  <si>
    <r>
      <t>カテゴリ</t>
    </r>
    <r>
      <rPr>
        <sz val="8"/>
        <rFont val="Arial"/>
        <family val="2"/>
      </rPr>
      <t xml:space="preserve">6 </t>
    </r>
    <r>
      <rPr>
        <sz val="8"/>
        <rFont val="ＭＳ Ｐゴシック"/>
        <family val="3"/>
        <charset val="128"/>
      </rPr>
      <t>ストレート</t>
    </r>
    <r>
      <rPr>
        <sz val="8"/>
        <rFont val="Arial"/>
        <family val="2"/>
      </rPr>
      <t xml:space="preserve"> 5m</t>
    </r>
    <phoneticPr fontId="2"/>
  </si>
  <si>
    <t>全体設計</t>
    <rPh sb="0" eb="2">
      <t>ゼンタイ</t>
    </rPh>
    <rPh sb="2" eb="4">
      <t>セッケイ</t>
    </rPh>
    <phoneticPr fontId="2"/>
  </si>
  <si>
    <t>既存環境分析</t>
    <rPh sb="0" eb="2">
      <t>キゾン</t>
    </rPh>
    <rPh sb="2" eb="4">
      <t>カンキョウ</t>
    </rPh>
    <rPh sb="4" eb="6">
      <t>ブンセキ</t>
    </rPh>
    <phoneticPr fontId="2"/>
  </si>
  <si>
    <t>上級SE</t>
    <rPh sb="0" eb="2">
      <t>ジョウキュウ</t>
    </rPh>
    <phoneticPr fontId="2"/>
  </si>
  <si>
    <t>プロジェクト管理</t>
    <rPh sb="6" eb="8">
      <t>カンリ</t>
    </rPh>
    <phoneticPr fontId="2"/>
  </si>
  <si>
    <t>PM</t>
    <phoneticPr fontId="2"/>
  </si>
  <si>
    <t>ネットワーク設計</t>
    <rPh sb="6" eb="8">
      <t>セッケイ</t>
    </rPh>
    <phoneticPr fontId="2"/>
  </si>
  <si>
    <t>要件定義</t>
    <rPh sb="0" eb="2">
      <t>ヨウケン</t>
    </rPh>
    <rPh sb="2" eb="4">
      <t>テイギ</t>
    </rPh>
    <phoneticPr fontId="2"/>
  </si>
  <si>
    <t>基本設計</t>
    <rPh sb="0" eb="2">
      <t>キホン</t>
    </rPh>
    <rPh sb="2" eb="4">
      <t>セッケイ</t>
    </rPh>
    <phoneticPr fontId="2"/>
  </si>
  <si>
    <t>詳細設計</t>
    <rPh sb="0" eb="2">
      <t>ショウサイ</t>
    </rPh>
    <rPh sb="2" eb="4">
      <t>セッケイ</t>
    </rPh>
    <phoneticPr fontId="2"/>
  </si>
  <si>
    <t>SE</t>
    <phoneticPr fontId="2"/>
  </si>
  <si>
    <t>検証作業</t>
    <rPh sb="0" eb="2">
      <t>ケンショウ</t>
    </rPh>
    <rPh sb="2" eb="4">
      <t>サギョウ</t>
    </rPh>
    <phoneticPr fontId="2"/>
  </si>
  <si>
    <t>構築作業</t>
    <rPh sb="0" eb="2">
      <t>コウチク</t>
    </rPh>
    <rPh sb="2" eb="4">
      <t>サギョウ</t>
    </rPh>
    <phoneticPr fontId="2"/>
  </si>
  <si>
    <t>設置作業</t>
    <rPh sb="0" eb="2">
      <t>セッチ</t>
    </rPh>
    <rPh sb="2" eb="4">
      <t>サギョウ</t>
    </rPh>
    <phoneticPr fontId="2"/>
  </si>
  <si>
    <t>動作確認</t>
    <rPh sb="0" eb="2">
      <t>ドウサ</t>
    </rPh>
    <rPh sb="2" eb="4">
      <t>カクニン</t>
    </rPh>
    <phoneticPr fontId="2"/>
  </si>
  <si>
    <t>メール機能</t>
    <rPh sb="3" eb="5">
      <t>キノウ</t>
    </rPh>
    <phoneticPr fontId="2"/>
  </si>
  <si>
    <t>ウェブサーバ機能</t>
    <rPh sb="6" eb="8">
      <t>キノウ</t>
    </rPh>
    <phoneticPr fontId="2"/>
  </si>
  <si>
    <t>アプリケーションA開発</t>
    <rPh sb="9" eb="11">
      <t>カイハツ</t>
    </rPh>
    <phoneticPr fontId="2"/>
  </si>
  <si>
    <t>アプリケーションコーディング</t>
  </si>
  <si>
    <t>PG</t>
    <phoneticPr fontId="2"/>
  </si>
  <si>
    <t>単体テスト</t>
    <rPh sb="0" eb="2">
      <t>タンタイ</t>
    </rPh>
    <phoneticPr fontId="2"/>
  </si>
  <si>
    <t>リリース作業</t>
    <rPh sb="4" eb="6">
      <t>サギョウ</t>
    </rPh>
    <phoneticPr fontId="2"/>
  </si>
  <si>
    <t>結合テスト</t>
    <rPh sb="0" eb="2">
      <t>ケツゴウ</t>
    </rPh>
    <phoneticPr fontId="2"/>
  </si>
  <si>
    <t>アプリケーションB開発</t>
    <rPh sb="9" eb="11">
      <t>カイハツ</t>
    </rPh>
    <phoneticPr fontId="2"/>
  </si>
  <si>
    <t>ドキュメント関連</t>
    <rPh sb="6" eb="8">
      <t>カンレン</t>
    </rPh>
    <phoneticPr fontId="2"/>
  </si>
  <si>
    <t>要件定義書、基本設計書，詳細設計書</t>
    <rPh sb="0" eb="2">
      <t>ヨウケン</t>
    </rPh>
    <rPh sb="2" eb="4">
      <t>テイギ</t>
    </rPh>
    <rPh sb="4" eb="5">
      <t>ショ</t>
    </rPh>
    <rPh sb="6" eb="8">
      <t>キホン</t>
    </rPh>
    <rPh sb="8" eb="10">
      <t>セッケイ</t>
    </rPh>
    <rPh sb="10" eb="11">
      <t>ショ</t>
    </rPh>
    <rPh sb="12" eb="14">
      <t>ショウサイ</t>
    </rPh>
    <rPh sb="14" eb="16">
      <t>セッケイ</t>
    </rPh>
    <rPh sb="16" eb="17">
      <t>ショ</t>
    </rPh>
    <phoneticPr fontId="2"/>
  </si>
  <si>
    <t>運用手順書，操作手順書</t>
    <rPh sb="0" eb="2">
      <t>ウンヨウ</t>
    </rPh>
    <rPh sb="2" eb="4">
      <t>テジュン</t>
    </rPh>
    <rPh sb="4" eb="5">
      <t>ショ</t>
    </rPh>
    <rPh sb="6" eb="8">
      <t>ソウサ</t>
    </rPh>
    <rPh sb="8" eb="10">
      <t>テジュン</t>
    </rPh>
    <rPh sb="10" eb="11">
      <t>ショ</t>
    </rPh>
    <phoneticPr fontId="2"/>
  </si>
  <si>
    <t>その他完成図書一式</t>
    <rPh sb="2" eb="3">
      <t>タ</t>
    </rPh>
    <rPh sb="3" eb="5">
      <t>カンセイ</t>
    </rPh>
    <rPh sb="5" eb="7">
      <t>トショ</t>
    </rPh>
    <rPh sb="7" eb="9">
      <t>イッシキ</t>
    </rPh>
    <phoneticPr fontId="2"/>
  </si>
  <si>
    <t>SE</t>
  </si>
  <si>
    <t>問い合わせ対応</t>
    <rPh sb="0" eb="1">
      <t>ト</t>
    </rPh>
    <rPh sb="2" eb="3">
      <t>ア</t>
    </rPh>
    <rPh sb="5" eb="7">
      <t>タイオウ</t>
    </rPh>
    <phoneticPr fontId="2"/>
  </si>
  <si>
    <t>データ調査依頼</t>
    <rPh sb="3" eb="5">
      <t>チョウサ</t>
    </rPh>
    <rPh sb="5" eb="7">
      <t>イライ</t>
    </rPh>
    <phoneticPr fontId="2"/>
  </si>
  <si>
    <t>電話対応</t>
    <rPh sb="0" eb="2">
      <t>デンワ</t>
    </rPh>
    <rPh sb="2" eb="4">
      <t>タイオウ</t>
    </rPh>
    <phoneticPr fontId="2"/>
  </si>
  <si>
    <t>OP</t>
    <phoneticPr fontId="2"/>
  </si>
  <si>
    <t>依頼作業（年間5回）</t>
    <rPh sb="0" eb="2">
      <t>イライ</t>
    </rPh>
    <rPh sb="2" eb="4">
      <t>サギョウ</t>
    </rPh>
    <rPh sb="5" eb="7">
      <t>ネンカン</t>
    </rPh>
    <rPh sb="8" eb="9">
      <t>カイ</t>
    </rPh>
    <phoneticPr fontId="2"/>
  </si>
  <si>
    <t>パラメータ変更作業</t>
    <rPh sb="5" eb="7">
      <t>ヘンコウ</t>
    </rPh>
    <rPh sb="7" eb="9">
      <t>サギョウ</t>
    </rPh>
    <phoneticPr fontId="2"/>
  </si>
  <si>
    <t>ソフトウェア修正に伴うデータ変更作業</t>
    <rPh sb="6" eb="8">
      <t>シュウセイ</t>
    </rPh>
    <rPh sb="9" eb="10">
      <t>トモナ</t>
    </rPh>
    <rPh sb="14" eb="16">
      <t>ヘンコウ</t>
    </rPh>
    <rPh sb="16" eb="18">
      <t>サギョウ</t>
    </rPh>
    <phoneticPr fontId="2"/>
  </si>
  <si>
    <t>ソフトウェアメンテナンス作業（年間2回）</t>
    <rPh sb="12" eb="14">
      <t>サギョウ</t>
    </rPh>
    <rPh sb="15" eb="17">
      <t>ネンカン</t>
    </rPh>
    <rPh sb="18" eb="19">
      <t>カイ</t>
    </rPh>
    <phoneticPr fontId="2"/>
  </si>
  <si>
    <t>メンテナンス要件の整理</t>
    <rPh sb="6" eb="8">
      <t>ヨウケン</t>
    </rPh>
    <rPh sb="9" eb="11">
      <t>セイリ</t>
    </rPh>
    <phoneticPr fontId="2"/>
  </si>
  <si>
    <t>ソフトウェア修正に関する受入試験支援</t>
    <rPh sb="6" eb="8">
      <t>シュウセイ</t>
    </rPh>
    <rPh sb="9" eb="10">
      <t>カン</t>
    </rPh>
    <rPh sb="12" eb="14">
      <t>ウケイレ</t>
    </rPh>
    <rPh sb="14" eb="16">
      <t>シケン</t>
    </rPh>
    <rPh sb="16" eb="18">
      <t>シエン</t>
    </rPh>
    <phoneticPr fontId="2"/>
  </si>
  <si>
    <t>ソフトウェア修正後の初回処理時の立会い</t>
    <rPh sb="6" eb="8">
      <t>シュウセイ</t>
    </rPh>
    <rPh sb="8" eb="9">
      <t>ゴ</t>
    </rPh>
    <rPh sb="10" eb="12">
      <t>ショカイ</t>
    </rPh>
    <rPh sb="12" eb="14">
      <t>ショリ</t>
    </rPh>
    <rPh sb="14" eb="15">
      <t>ジ</t>
    </rPh>
    <rPh sb="16" eb="18">
      <t>タチア</t>
    </rPh>
    <phoneticPr fontId="2"/>
  </si>
  <si>
    <t>修正結果の確認及び報告</t>
    <rPh sb="0" eb="2">
      <t>シュウセイ</t>
    </rPh>
    <rPh sb="2" eb="4">
      <t>ケッカ</t>
    </rPh>
    <rPh sb="5" eb="7">
      <t>カクニン</t>
    </rPh>
    <rPh sb="7" eb="8">
      <t>オヨ</t>
    </rPh>
    <rPh sb="9" eb="11">
      <t>ホウコク</t>
    </rPh>
    <phoneticPr fontId="2"/>
  </si>
  <si>
    <t>対象ソフトウェアの故障状況の管理</t>
    <rPh sb="0" eb="2">
      <t>タイショウ</t>
    </rPh>
    <rPh sb="9" eb="11">
      <t>コショウ</t>
    </rPh>
    <rPh sb="11" eb="13">
      <t>ジョウキョウ</t>
    </rPh>
    <rPh sb="14" eb="16">
      <t>カンリ</t>
    </rPh>
    <phoneticPr fontId="2"/>
  </si>
  <si>
    <t>本番及び保守環境へのリリースに関し、各案件間の関連性を整理</t>
    <rPh sb="0" eb="2">
      <t>ホンバン</t>
    </rPh>
    <rPh sb="2" eb="3">
      <t>オヨ</t>
    </rPh>
    <rPh sb="4" eb="6">
      <t>ホシュ</t>
    </rPh>
    <rPh sb="6" eb="8">
      <t>カンキョウ</t>
    </rPh>
    <rPh sb="15" eb="16">
      <t>カン</t>
    </rPh>
    <rPh sb="18" eb="21">
      <t>カクアンケン</t>
    </rPh>
    <rPh sb="21" eb="22">
      <t>カン</t>
    </rPh>
    <rPh sb="23" eb="26">
      <t>カンレンセイ</t>
    </rPh>
    <rPh sb="27" eb="29">
      <t>セイリ</t>
    </rPh>
    <phoneticPr fontId="2"/>
  </si>
  <si>
    <t>スケジュール調整等のリリース管理</t>
    <rPh sb="6" eb="8">
      <t>チョウセイ</t>
    </rPh>
    <rPh sb="8" eb="9">
      <t>トウ</t>
    </rPh>
    <rPh sb="14" eb="16">
      <t>カンリ</t>
    </rPh>
    <phoneticPr fontId="2"/>
  </si>
  <si>
    <t>運用課題管理・検討作業</t>
    <rPh sb="0" eb="2">
      <t>ウンヨウ</t>
    </rPh>
    <rPh sb="2" eb="4">
      <t>カダイ</t>
    </rPh>
    <rPh sb="4" eb="6">
      <t>カンリ</t>
    </rPh>
    <rPh sb="7" eb="9">
      <t>ケントウ</t>
    </rPh>
    <rPh sb="9" eb="11">
      <t>サギョウ</t>
    </rPh>
    <phoneticPr fontId="2"/>
  </si>
  <si>
    <t>運用業務の中で発生した課題についての調査と対策の検討</t>
    <rPh sb="0" eb="2">
      <t>ウンヨウ</t>
    </rPh>
    <rPh sb="2" eb="4">
      <t>ギョウム</t>
    </rPh>
    <rPh sb="5" eb="6">
      <t>ナカ</t>
    </rPh>
    <rPh sb="7" eb="9">
      <t>ハッセイ</t>
    </rPh>
    <rPh sb="11" eb="13">
      <t>カダイ</t>
    </rPh>
    <rPh sb="18" eb="20">
      <t>チョウサ</t>
    </rPh>
    <rPh sb="21" eb="23">
      <t>タイサク</t>
    </rPh>
    <rPh sb="24" eb="26">
      <t>ケントウ</t>
    </rPh>
    <phoneticPr fontId="2"/>
  </si>
  <si>
    <t>機能追加に対する影響調査と対策の検討</t>
    <rPh sb="0" eb="2">
      <t>キノウ</t>
    </rPh>
    <rPh sb="2" eb="4">
      <t>ツイカ</t>
    </rPh>
    <rPh sb="5" eb="6">
      <t>タイ</t>
    </rPh>
    <rPh sb="8" eb="10">
      <t>エイキョウ</t>
    </rPh>
    <rPh sb="10" eb="12">
      <t>チョウサ</t>
    </rPh>
    <rPh sb="13" eb="15">
      <t>タイサク</t>
    </rPh>
    <rPh sb="16" eb="18">
      <t>ケントウ</t>
    </rPh>
    <phoneticPr fontId="2"/>
  </si>
  <si>
    <t>障害発生時の対応</t>
    <rPh sb="0" eb="2">
      <t>ショウガイ</t>
    </rPh>
    <rPh sb="2" eb="4">
      <t>ハッセイ</t>
    </rPh>
    <rPh sb="4" eb="5">
      <t>ジ</t>
    </rPh>
    <rPh sb="6" eb="8">
      <t>タイオウ</t>
    </rPh>
    <phoneticPr fontId="2"/>
  </si>
  <si>
    <t>一次切り分け</t>
    <rPh sb="0" eb="2">
      <t>イチジ</t>
    </rPh>
    <rPh sb="2" eb="3">
      <t>キ</t>
    </rPh>
    <rPh sb="4" eb="5">
      <t>ワ</t>
    </rPh>
    <phoneticPr fontId="2"/>
  </si>
  <si>
    <t>保守業者手配</t>
    <rPh sb="0" eb="2">
      <t>ホシュ</t>
    </rPh>
    <rPh sb="2" eb="4">
      <t>ギョウシャ</t>
    </rPh>
    <rPh sb="4" eb="6">
      <t>テハイ</t>
    </rPh>
    <phoneticPr fontId="2"/>
  </si>
  <si>
    <t>対応状況管理</t>
    <rPh sb="0" eb="2">
      <t>タイオウ</t>
    </rPh>
    <rPh sb="2" eb="4">
      <t>ジョウキョウ</t>
    </rPh>
    <rPh sb="4" eb="6">
      <t>カンリ</t>
    </rPh>
    <phoneticPr fontId="2"/>
  </si>
  <si>
    <t>対応報告</t>
    <rPh sb="0" eb="2">
      <t>タイオウ</t>
    </rPh>
    <rPh sb="2" eb="4">
      <t>ホウコク</t>
    </rPh>
    <phoneticPr fontId="2"/>
  </si>
  <si>
    <t>運用ドキュメントの整備</t>
    <rPh sb="0" eb="2">
      <t>ウンヨウ</t>
    </rPh>
    <rPh sb="9" eb="11">
      <t>セイビ</t>
    </rPh>
    <phoneticPr fontId="2"/>
  </si>
  <si>
    <t>月次報告書等の作成</t>
    <rPh sb="0" eb="2">
      <t>ゲツジ</t>
    </rPh>
    <rPh sb="2" eb="5">
      <t>ホウコクショ</t>
    </rPh>
    <rPh sb="5" eb="6">
      <t>トウ</t>
    </rPh>
    <rPh sb="7" eb="9">
      <t>サクセイ</t>
    </rPh>
    <phoneticPr fontId="2"/>
  </si>
  <si>
    <t>定例作業</t>
    <rPh sb="0" eb="2">
      <t>テイレイ</t>
    </rPh>
    <rPh sb="2" eb="4">
      <t>サギョウ</t>
    </rPh>
    <phoneticPr fontId="2"/>
  </si>
  <si>
    <t>データ入力</t>
    <rPh sb="3" eb="5">
      <t>ニュウリョク</t>
    </rPh>
    <phoneticPr fontId="2"/>
  </si>
  <si>
    <t>バックアップメディア管理</t>
    <rPh sb="10" eb="12">
      <t>カンリ</t>
    </rPh>
    <phoneticPr fontId="2"/>
  </si>
  <si>
    <t>監視</t>
    <rPh sb="0" eb="2">
      <t>カンシ</t>
    </rPh>
    <phoneticPr fontId="2"/>
  </si>
  <si>
    <t>帳票印刷及び仕分け</t>
    <rPh sb="0" eb="2">
      <t>チョウヒョウ</t>
    </rPh>
    <rPh sb="2" eb="4">
      <t>インサツ</t>
    </rPh>
    <rPh sb="4" eb="5">
      <t>オヨ</t>
    </rPh>
    <rPh sb="6" eb="8">
      <t>シワ</t>
    </rPh>
    <phoneticPr fontId="2"/>
  </si>
  <si>
    <t>（様式５記載例）</t>
    <rPh sb="1" eb="3">
      <t>ヨウシキ</t>
    </rPh>
    <rPh sb="4" eb="6">
      <t>キサイ</t>
    </rPh>
    <rPh sb="6" eb="7">
      <t>レイ</t>
    </rPh>
    <phoneticPr fontId="2"/>
  </si>
  <si>
    <t>単価
（円）</t>
    <rPh sb="0" eb="2">
      <t>タンカ</t>
    </rPh>
    <rPh sb="4" eb="5">
      <t>エン</t>
    </rPh>
    <phoneticPr fontId="2"/>
  </si>
  <si>
    <t>２　委託</t>
    <rPh sb="2" eb="4">
      <t>イタク</t>
    </rPh>
    <phoneticPr fontId="2"/>
  </si>
  <si>
    <t>○○システムの構築</t>
    <rPh sb="7" eb="9">
      <t>コウチク</t>
    </rPh>
    <phoneticPr fontId="2"/>
  </si>
  <si>
    <t>公立大学法人京都市立芸術大学事務基盤システム（人事給与関連）の構築</t>
    <rPh sb="0" eb="6">
      <t>コウ</t>
    </rPh>
    <rPh sb="6" eb="10">
      <t>キョウトシリツ</t>
    </rPh>
    <rPh sb="10" eb="12">
      <t>ゲイジュツ</t>
    </rPh>
    <rPh sb="12" eb="14">
      <t>ダイガク</t>
    </rPh>
    <rPh sb="14" eb="18">
      <t>ジムキバン</t>
    </rPh>
    <rPh sb="31" eb="33">
      <t>コウチク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</si>
</sst>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Arial"/>
      <family val="2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41"/>
        <b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4" fillId="0" borderId="0" xfId="1" applyNumberFormat="1" applyFont="1" applyAlignment="1">
      <alignment vertical="center"/>
    </xf>
    <xf numFmtId="176" fontId="3" fillId="2" borderId="0" xfId="0" applyNumberFormat="1" applyFont="1" applyFill="1">
      <alignment vertical="center"/>
    </xf>
    <xf numFmtId="176" fontId="3" fillId="0" borderId="1" xfId="0" applyNumberFormat="1" applyFont="1" applyBorder="1">
      <alignment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vertical="top"/>
    </xf>
    <xf numFmtId="176" fontId="3" fillId="0" borderId="8" xfId="0" applyNumberFormat="1" applyFont="1" applyBorder="1">
      <alignment vertical="center"/>
    </xf>
    <xf numFmtId="176" fontId="3" fillId="0" borderId="8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 wrapText="1"/>
    </xf>
    <xf numFmtId="176" fontId="3" fillId="0" borderId="10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vertical="center"/>
    </xf>
    <xf numFmtId="176" fontId="3" fillId="0" borderId="11" xfId="0" applyNumberFormat="1" applyFont="1" applyBorder="1">
      <alignment vertical="center"/>
    </xf>
    <xf numFmtId="176" fontId="3" fillId="0" borderId="9" xfId="1" applyNumberFormat="1" applyFont="1" applyBorder="1" applyAlignment="1">
      <alignment vertical="center" wrapText="1"/>
    </xf>
    <xf numFmtId="176" fontId="3" fillId="0" borderId="11" xfId="1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1" applyNumberFormat="1" applyFont="1" applyAlignment="1">
      <alignment vertical="center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top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3" fillId="0" borderId="16" xfId="0" applyNumberFormat="1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vertical="center"/>
    </xf>
    <xf numFmtId="176" fontId="3" fillId="0" borderId="17" xfId="1" applyNumberFormat="1" applyFont="1" applyBorder="1" applyAlignment="1">
      <alignment vertical="center" wrapText="1"/>
    </xf>
    <xf numFmtId="176" fontId="3" fillId="0" borderId="17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vertical="center"/>
    </xf>
    <xf numFmtId="176" fontId="3" fillId="0" borderId="17" xfId="0" applyNumberFormat="1" applyFont="1" applyBorder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11" xfId="1" applyNumberFormat="1" applyFont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4" borderId="24" xfId="1" applyNumberFormat="1" applyFont="1" applyFill="1" applyBorder="1" applyAlignment="1">
      <alignment horizontal="center" vertical="center"/>
    </xf>
    <xf numFmtId="176" fontId="3" fillId="4" borderId="26" xfId="1" applyNumberFormat="1" applyFont="1" applyFill="1" applyBorder="1" applyAlignment="1">
      <alignment horizontal="center" vertical="center"/>
    </xf>
    <xf numFmtId="176" fontId="3" fillId="4" borderId="25" xfId="1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176" fontId="3" fillId="0" borderId="27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top"/>
    </xf>
    <xf numFmtId="176" fontId="3" fillId="0" borderId="19" xfId="0" applyNumberFormat="1" applyFont="1" applyBorder="1" applyAlignment="1">
      <alignment horizontal="left" vertical="top"/>
    </xf>
    <xf numFmtId="176" fontId="3" fillId="0" borderId="20" xfId="0" applyNumberFormat="1" applyFont="1" applyBorder="1" applyAlignment="1">
      <alignment horizontal="left" vertical="top"/>
    </xf>
    <xf numFmtId="176" fontId="3" fillId="0" borderId="28" xfId="0" applyNumberFormat="1" applyFont="1" applyBorder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76" fontId="3" fillId="0" borderId="29" xfId="0" applyNumberFormat="1" applyFont="1" applyBorder="1" applyAlignment="1">
      <alignment horizontal="left" vertical="top"/>
    </xf>
    <xf numFmtId="176" fontId="3" fillId="0" borderId="21" xfId="0" applyNumberFormat="1" applyFont="1" applyBorder="1" applyAlignment="1">
      <alignment horizontal="left" vertical="top"/>
    </xf>
    <xf numFmtId="176" fontId="3" fillId="0" borderId="22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left" vertical="top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3" borderId="24" xfId="1" applyNumberFormat="1" applyFont="1" applyFill="1" applyBorder="1" applyAlignment="1">
      <alignment horizontal="center" vertical="center"/>
    </xf>
    <xf numFmtId="176" fontId="3" fillId="3" borderId="25" xfId="1" applyNumberFormat="1" applyFont="1" applyFill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7" xfId="1" applyNumberFormat="1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17" xfId="1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</cellXfs>
  <cellStyles count="2">
    <cellStyle name="標準" xfId="0" builtinId="0"/>
    <cellStyle name="標準_Sheet1" xfId="1" xr:uid="{64A67230-FF79-48C1-858F-A921B4D79B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DA7B-1953-4189-AC44-BB5F37234036}">
  <dimension ref="A1:N42"/>
  <sheetViews>
    <sheetView tabSelected="1" view="pageBreakPreview" zoomScale="85" zoomScaleNormal="85" zoomScaleSheetLayoutView="85" workbookViewId="0"/>
  </sheetViews>
  <sheetFormatPr defaultColWidth="9" defaultRowHeight="10.5" x14ac:dyDescent="0.15"/>
  <cols>
    <col min="1" max="1" width="9.25" style="1" customWidth="1"/>
    <col min="2" max="2" width="14.25" style="1" customWidth="1"/>
    <col min="3" max="3" width="24.5" style="51" customWidth="1"/>
    <col min="4" max="5" width="6.75" style="1" customWidth="1"/>
    <col min="6" max="6" width="7.5" style="1" customWidth="1"/>
    <col min="7" max="7" width="8" style="1" customWidth="1"/>
    <col min="8" max="8" width="8.75" style="1" customWidth="1"/>
    <col min="9" max="10" width="8.625" style="1" bestFit="1" customWidth="1"/>
    <col min="11" max="16384" width="9" style="1"/>
  </cols>
  <sheetData>
    <row r="1" spans="1:14" s="58" customFormat="1" ht="19.5" customHeight="1" x14ac:dyDescent="0.15">
      <c r="A1" s="58" t="s">
        <v>18</v>
      </c>
      <c r="C1" s="59"/>
      <c r="L1" s="114" t="s">
        <v>45</v>
      </c>
      <c r="M1" s="114"/>
      <c r="N1" s="114"/>
    </row>
    <row r="2" spans="1:14" ht="18" customHeight="1" x14ac:dyDescent="0.15">
      <c r="A2" s="88" t="s">
        <v>38</v>
      </c>
      <c r="B2" s="116" t="s">
        <v>129</v>
      </c>
      <c r="C2" s="117"/>
      <c r="D2" s="117"/>
      <c r="E2" s="117"/>
      <c r="F2" s="117"/>
      <c r="G2" s="118"/>
      <c r="H2" s="102" t="s">
        <v>44</v>
      </c>
      <c r="I2" s="103"/>
      <c r="J2" s="104"/>
      <c r="K2" s="102" t="s">
        <v>14</v>
      </c>
      <c r="L2" s="104"/>
      <c r="M2" s="102" t="s">
        <v>15</v>
      </c>
      <c r="N2" s="104"/>
    </row>
    <row r="3" spans="1:14" ht="18" customHeight="1" x14ac:dyDescent="0.15">
      <c r="A3" s="100"/>
      <c r="B3" s="119"/>
      <c r="C3" s="120"/>
      <c r="D3" s="120"/>
      <c r="E3" s="120"/>
      <c r="F3" s="120"/>
      <c r="G3" s="121"/>
      <c r="H3" s="111"/>
      <c r="I3" s="124"/>
      <c r="J3" s="112"/>
      <c r="K3" s="111"/>
      <c r="L3" s="112"/>
      <c r="M3" s="111"/>
      <c r="N3" s="112"/>
    </row>
    <row r="4" spans="1:14" ht="12" customHeight="1" x14ac:dyDescent="0.15">
      <c r="A4" s="3"/>
      <c r="B4" s="3"/>
      <c r="C4" s="52"/>
      <c r="D4" s="3"/>
      <c r="E4" s="3"/>
      <c r="F4" s="3"/>
      <c r="H4" s="4"/>
      <c r="I4" s="3"/>
      <c r="J4" s="3"/>
    </row>
    <row r="5" spans="1:14" s="58" customFormat="1" ht="18.75" customHeight="1" x14ac:dyDescent="0.15">
      <c r="A5" s="60" t="s">
        <v>36</v>
      </c>
      <c r="B5" s="60"/>
      <c r="C5" s="61"/>
      <c r="D5" s="60"/>
      <c r="E5" s="60"/>
      <c r="F5" s="60"/>
      <c r="H5" s="62"/>
      <c r="I5" s="60"/>
      <c r="J5" s="60"/>
    </row>
    <row r="6" spans="1:14" ht="14.25" customHeight="1" x14ac:dyDescent="0.15">
      <c r="A6" s="125" t="s">
        <v>20</v>
      </c>
      <c r="B6" s="125" t="s">
        <v>9</v>
      </c>
      <c r="C6" s="122" t="s">
        <v>21</v>
      </c>
      <c r="D6" s="125" t="s">
        <v>13</v>
      </c>
      <c r="E6" s="125" t="s">
        <v>0</v>
      </c>
      <c r="F6" s="125" t="s">
        <v>10</v>
      </c>
      <c r="G6" s="84" t="s">
        <v>2</v>
      </c>
      <c r="H6" s="84"/>
      <c r="I6" s="115" t="s">
        <v>31</v>
      </c>
      <c r="J6" s="115"/>
      <c r="K6" s="115"/>
      <c r="L6" s="115"/>
      <c r="M6" s="115"/>
      <c r="N6" s="115" t="s">
        <v>8</v>
      </c>
    </row>
    <row r="7" spans="1:14" ht="14.25" customHeight="1" x14ac:dyDescent="0.15">
      <c r="A7" s="126"/>
      <c r="B7" s="126"/>
      <c r="C7" s="123"/>
      <c r="D7" s="126"/>
      <c r="E7" s="126"/>
      <c r="F7" s="126"/>
      <c r="G7" s="27" t="s">
        <v>24</v>
      </c>
      <c r="H7" s="27" t="s">
        <v>25</v>
      </c>
      <c r="I7" s="2" t="s">
        <v>3</v>
      </c>
      <c r="J7" s="2" t="s">
        <v>4</v>
      </c>
      <c r="K7" s="2" t="s">
        <v>5</v>
      </c>
      <c r="L7" s="2" t="s">
        <v>6</v>
      </c>
      <c r="M7" s="2" t="s">
        <v>7</v>
      </c>
      <c r="N7" s="115"/>
    </row>
    <row r="8" spans="1:14" ht="15" customHeight="1" x14ac:dyDescent="0.15">
      <c r="A8" s="127" t="s">
        <v>39</v>
      </c>
      <c r="B8" s="45"/>
      <c r="C8" s="50"/>
      <c r="D8" s="46"/>
      <c r="E8" s="45"/>
      <c r="F8" s="46"/>
      <c r="G8" s="47"/>
      <c r="H8" s="47"/>
      <c r="I8" s="48"/>
      <c r="J8" s="48"/>
      <c r="K8" s="48"/>
      <c r="L8" s="48"/>
      <c r="M8" s="48"/>
      <c r="N8" s="48"/>
    </row>
    <row r="9" spans="1:14" ht="15" customHeight="1" x14ac:dyDescent="0.15">
      <c r="A9" s="128"/>
      <c r="B9" s="40"/>
      <c r="C9" s="41"/>
      <c r="D9" s="42"/>
      <c r="E9" s="40"/>
      <c r="F9" s="42"/>
      <c r="G9" s="43"/>
      <c r="H9" s="43"/>
      <c r="I9" s="44"/>
      <c r="J9" s="44"/>
      <c r="K9" s="44"/>
      <c r="L9" s="44"/>
      <c r="M9" s="44"/>
      <c r="N9" s="44"/>
    </row>
    <row r="10" spans="1:14" ht="15" customHeight="1" x14ac:dyDescent="0.15">
      <c r="A10" s="81" t="s">
        <v>1</v>
      </c>
      <c r="B10" s="36"/>
      <c r="C10" s="49"/>
      <c r="D10" s="37"/>
      <c r="E10" s="36"/>
      <c r="F10" s="37"/>
      <c r="G10" s="38"/>
      <c r="H10" s="38"/>
      <c r="I10" s="39"/>
      <c r="J10" s="39"/>
      <c r="K10" s="39"/>
      <c r="L10" s="39"/>
      <c r="M10" s="39"/>
      <c r="N10" s="39"/>
    </row>
    <row r="11" spans="1:14" ht="15" customHeight="1" x14ac:dyDescent="0.15">
      <c r="A11" s="81"/>
      <c r="B11" s="65"/>
      <c r="C11" s="66"/>
      <c r="D11" s="67"/>
      <c r="E11" s="65"/>
      <c r="F11" s="67"/>
      <c r="G11" s="68"/>
      <c r="H11" s="68"/>
      <c r="I11" s="69"/>
      <c r="J11" s="69"/>
      <c r="K11" s="69"/>
      <c r="L11" s="69"/>
      <c r="M11" s="69"/>
      <c r="N11" s="69"/>
    </row>
    <row r="12" spans="1:14" ht="15" customHeight="1" x14ac:dyDescent="0.15">
      <c r="A12" s="73" t="s">
        <v>23</v>
      </c>
      <c r="B12" s="45"/>
      <c r="C12" s="50"/>
      <c r="D12" s="46"/>
      <c r="E12" s="45"/>
      <c r="F12" s="46"/>
      <c r="G12" s="47"/>
      <c r="H12" s="47"/>
      <c r="I12" s="48"/>
      <c r="J12" s="48"/>
      <c r="K12" s="48"/>
      <c r="L12" s="48"/>
      <c r="M12" s="48"/>
      <c r="N12" s="48"/>
    </row>
    <row r="13" spans="1:14" ht="15" customHeight="1" x14ac:dyDescent="0.15">
      <c r="A13" s="72"/>
      <c r="B13" s="40"/>
      <c r="C13" s="41"/>
      <c r="D13" s="42"/>
      <c r="E13" s="40"/>
      <c r="F13" s="42"/>
      <c r="G13" s="43"/>
      <c r="H13" s="43"/>
      <c r="I13" s="44"/>
      <c r="J13" s="44"/>
      <c r="K13" s="44"/>
      <c r="L13" s="44"/>
      <c r="M13" s="44"/>
      <c r="N13" s="44"/>
    </row>
    <row r="14" spans="1:14" ht="15" customHeight="1" x14ac:dyDescent="0.15">
      <c r="A14" s="71" t="s">
        <v>11</v>
      </c>
      <c r="B14" s="38"/>
      <c r="C14" s="49"/>
      <c r="D14" s="37"/>
      <c r="E14" s="36"/>
      <c r="F14" s="37"/>
      <c r="G14" s="38"/>
      <c r="H14" s="38"/>
      <c r="I14" s="39"/>
      <c r="J14" s="39"/>
      <c r="K14" s="39"/>
      <c r="L14" s="39"/>
      <c r="M14" s="39"/>
      <c r="N14" s="39"/>
    </row>
    <row r="15" spans="1:14" ht="15" customHeight="1" x14ac:dyDescent="0.15">
      <c r="A15" s="72"/>
      <c r="B15" s="43"/>
      <c r="C15" s="41"/>
      <c r="D15" s="42"/>
      <c r="E15" s="40"/>
      <c r="F15" s="42"/>
      <c r="G15" s="43"/>
      <c r="H15" s="43"/>
      <c r="I15" s="44"/>
      <c r="J15" s="44"/>
      <c r="K15" s="44"/>
      <c r="L15" s="44"/>
      <c r="M15" s="44"/>
      <c r="N15" s="44"/>
    </row>
    <row r="16" spans="1:14" ht="19.5" customHeight="1" x14ac:dyDescent="0.15">
      <c r="A16" s="76" t="s">
        <v>30</v>
      </c>
      <c r="B16" s="77"/>
      <c r="C16" s="77"/>
      <c r="D16" s="77"/>
      <c r="E16" s="77"/>
      <c r="F16" s="77"/>
      <c r="G16" s="78"/>
      <c r="H16" s="35"/>
      <c r="I16" s="35"/>
      <c r="J16" s="35"/>
      <c r="K16" s="35"/>
      <c r="L16" s="35"/>
      <c r="M16" s="35"/>
      <c r="N16" s="35"/>
    </row>
    <row r="17" spans="1:14" ht="10.5" customHeight="1" x14ac:dyDescent="0.15">
      <c r="A17" s="4"/>
      <c r="B17" s="4"/>
      <c r="C17" s="4"/>
      <c r="D17" s="4"/>
      <c r="E17" s="4"/>
      <c r="F17" s="4"/>
      <c r="G17" s="4"/>
      <c r="H17" s="4"/>
      <c r="I17" s="24"/>
      <c r="J17" s="24"/>
      <c r="K17" s="24"/>
      <c r="L17" s="24"/>
      <c r="M17" s="24"/>
      <c r="N17" s="24"/>
    </row>
    <row r="18" spans="1:14" s="58" customFormat="1" ht="21" customHeight="1" x14ac:dyDescent="0.15">
      <c r="A18" s="58" t="s">
        <v>127</v>
      </c>
      <c r="C18" s="59"/>
    </row>
    <row r="19" spans="1:14" s="25" customFormat="1" ht="12.75" customHeight="1" x14ac:dyDescent="0.15">
      <c r="A19" s="89" t="s">
        <v>20</v>
      </c>
      <c r="B19" s="84" t="s">
        <v>22</v>
      </c>
      <c r="C19" s="84"/>
      <c r="D19" s="74" t="s">
        <v>28</v>
      </c>
      <c r="E19" s="87" t="s">
        <v>29</v>
      </c>
      <c r="F19" s="74" t="s">
        <v>126</v>
      </c>
      <c r="G19" s="109" t="s">
        <v>19</v>
      </c>
      <c r="H19" s="110"/>
      <c r="I19" s="102" t="s">
        <v>31</v>
      </c>
      <c r="J19" s="103"/>
      <c r="K19" s="103"/>
      <c r="L19" s="103"/>
      <c r="M19" s="104"/>
      <c r="N19" s="88" t="s">
        <v>8</v>
      </c>
    </row>
    <row r="20" spans="1:14" s="25" customFormat="1" ht="12.75" customHeight="1" x14ac:dyDescent="0.15">
      <c r="A20" s="90"/>
      <c r="B20" s="5" t="s">
        <v>34</v>
      </c>
      <c r="C20" s="29" t="s">
        <v>35</v>
      </c>
      <c r="D20" s="75"/>
      <c r="E20" s="88"/>
      <c r="F20" s="75"/>
      <c r="G20" s="5" t="s">
        <v>16</v>
      </c>
      <c r="H20" s="5" t="s">
        <v>17</v>
      </c>
      <c r="I20" s="28" t="s">
        <v>3</v>
      </c>
      <c r="J20" s="28" t="s">
        <v>4</v>
      </c>
      <c r="K20" s="28" t="s">
        <v>5</v>
      </c>
      <c r="L20" s="28" t="s">
        <v>6</v>
      </c>
      <c r="M20" s="28" t="s">
        <v>7</v>
      </c>
      <c r="N20" s="101"/>
    </row>
    <row r="21" spans="1:14" ht="12.75" customHeight="1" x14ac:dyDescent="0.15">
      <c r="A21" s="79" t="s">
        <v>43</v>
      </c>
      <c r="B21" s="85"/>
      <c r="C21" s="53"/>
      <c r="D21" s="6"/>
      <c r="E21" s="7"/>
      <c r="F21" s="7"/>
      <c r="G21" s="8"/>
      <c r="H21" s="8"/>
      <c r="I21" s="9"/>
      <c r="J21" s="9"/>
      <c r="K21" s="9"/>
      <c r="L21" s="9"/>
      <c r="M21" s="9"/>
      <c r="N21" s="9"/>
    </row>
    <row r="22" spans="1:14" ht="12.75" customHeight="1" x14ac:dyDescent="0.15">
      <c r="A22" s="80"/>
      <c r="B22" s="86"/>
      <c r="C22" s="54"/>
      <c r="D22" s="16"/>
      <c r="E22" s="17"/>
      <c r="F22" s="17"/>
      <c r="G22" s="18"/>
      <c r="H22" s="18"/>
      <c r="I22" s="19"/>
      <c r="J22" s="19"/>
      <c r="K22" s="19"/>
      <c r="L22" s="19"/>
      <c r="M22" s="19"/>
      <c r="N22" s="19"/>
    </row>
    <row r="23" spans="1:14" ht="12.75" customHeight="1" x14ac:dyDescent="0.15">
      <c r="A23" s="80"/>
      <c r="B23" s="85"/>
      <c r="C23" s="53"/>
      <c r="D23" s="6"/>
      <c r="E23" s="7"/>
      <c r="F23" s="7"/>
      <c r="G23" s="8"/>
      <c r="H23" s="8"/>
      <c r="I23" s="9"/>
      <c r="J23" s="9"/>
      <c r="K23" s="9"/>
      <c r="L23" s="9"/>
      <c r="M23" s="9"/>
      <c r="N23" s="9"/>
    </row>
    <row r="24" spans="1:14" ht="12.75" customHeight="1" x14ac:dyDescent="0.15">
      <c r="A24" s="80"/>
      <c r="B24" s="86"/>
      <c r="C24" s="54"/>
      <c r="D24" s="16"/>
      <c r="E24" s="17"/>
      <c r="F24" s="17"/>
      <c r="G24" s="18"/>
      <c r="H24" s="18"/>
      <c r="I24" s="19"/>
      <c r="J24" s="19"/>
      <c r="K24" s="19"/>
      <c r="L24" s="19"/>
      <c r="M24" s="19"/>
      <c r="N24" s="19"/>
    </row>
    <row r="25" spans="1:14" ht="12.75" customHeight="1" x14ac:dyDescent="0.15">
      <c r="A25" s="79" t="s">
        <v>26</v>
      </c>
      <c r="B25" s="85"/>
      <c r="C25" s="53"/>
      <c r="D25" s="6"/>
      <c r="E25" s="7"/>
      <c r="F25" s="7"/>
      <c r="G25" s="8"/>
      <c r="H25" s="8"/>
      <c r="I25" s="9"/>
      <c r="J25" s="9"/>
      <c r="K25" s="9"/>
      <c r="L25" s="9"/>
      <c r="M25" s="9"/>
      <c r="N25" s="9"/>
    </row>
    <row r="26" spans="1:14" ht="12.75" customHeight="1" x14ac:dyDescent="0.15">
      <c r="A26" s="80"/>
      <c r="B26" s="86"/>
      <c r="C26" s="54"/>
      <c r="D26" s="16"/>
      <c r="E26" s="17"/>
      <c r="F26" s="17"/>
      <c r="G26" s="18"/>
      <c r="H26" s="18"/>
      <c r="I26" s="19"/>
      <c r="J26" s="19"/>
      <c r="K26" s="19"/>
      <c r="L26" s="19"/>
      <c r="M26" s="19"/>
      <c r="N26" s="19"/>
    </row>
    <row r="27" spans="1:14" ht="12.75" customHeight="1" x14ac:dyDescent="0.15">
      <c r="A27" s="80"/>
      <c r="B27" s="85"/>
      <c r="C27" s="53"/>
      <c r="D27" s="6"/>
      <c r="E27" s="7"/>
      <c r="F27" s="7"/>
      <c r="G27" s="8"/>
      <c r="H27" s="8"/>
      <c r="I27" s="9"/>
      <c r="J27" s="9"/>
      <c r="K27" s="9"/>
      <c r="L27" s="9"/>
      <c r="M27" s="9"/>
      <c r="N27" s="9"/>
    </row>
    <row r="28" spans="1:14" ht="12.75" customHeight="1" x14ac:dyDescent="0.15">
      <c r="A28" s="113"/>
      <c r="B28" s="86"/>
      <c r="C28" s="54"/>
      <c r="D28" s="16"/>
      <c r="E28" s="17"/>
      <c r="F28" s="17"/>
      <c r="G28" s="18"/>
      <c r="H28" s="18"/>
      <c r="I28" s="19"/>
      <c r="J28" s="19"/>
      <c r="K28" s="19"/>
      <c r="L28" s="19"/>
      <c r="M28" s="19"/>
      <c r="N28" s="19"/>
    </row>
    <row r="29" spans="1:14" ht="12.75" customHeight="1" x14ac:dyDescent="0.15">
      <c r="A29" s="79" t="s">
        <v>27</v>
      </c>
      <c r="B29" s="85"/>
      <c r="C29" s="53"/>
      <c r="D29" s="6"/>
      <c r="E29" s="7"/>
      <c r="F29" s="7"/>
      <c r="G29" s="8"/>
      <c r="H29" s="8"/>
      <c r="I29" s="9"/>
      <c r="J29" s="9"/>
      <c r="K29" s="9"/>
      <c r="L29" s="9"/>
      <c r="M29" s="9"/>
      <c r="N29" s="9"/>
    </row>
    <row r="30" spans="1:14" ht="12.75" customHeight="1" x14ac:dyDescent="0.15">
      <c r="A30" s="80"/>
      <c r="B30" s="86"/>
      <c r="C30" s="54"/>
      <c r="D30" s="32"/>
      <c r="E30" s="33"/>
      <c r="F30" s="33"/>
      <c r="G30" s="34"/>
      <c r="H30" s="34"/>
      <c r="I30" s="31"/>
      <c r="J30" s="31"/>
      <c r="K30" s="31"/>
      <c r="L30" s="31"/>
      <c r="M30" s="31"/>
      <c r="N30" s="31"/>
    </row>
    <row r="31" spans="1:14" ht="12.75" customHeight="1" x14ac:dyDescent="0.15">
      <c r="A31" s="80"/>
      <c r="B31" s="85"/>
      <c r="C31" s="53"/>
      <c r="D31" s="6"/>
      <c r="E31" s="7"/>
      <c r="F31" s="7"/>
      <c r="G31" s="8"/>
      <c r="H31" s="8"/>
      <c r="I31" s="9"/>
      <c r="J31" s="9"/>
      <c r="K31" s="9"/>
      <c r="L31" s="9"/>
      <c r="M31" s="9"/>
      <c r="N31" s="9"/>
    </row>
    <row r="32" spans="1:14" ht="12.75" customHeight="1" x14ac:dyDescent="0.15">
      <c r="A32" s="113"/>
      <c r="B32" s="86"/>
      <c r="C32" s="54"/>
      <c r="D32" s="32"/>
      <c r="E32" s="33"/>
      <c r="F32" s="33"/>
      <c r="G32" s="34"/>
      <c r="H32" s="34"/>
      <c r="I32" s="31"/>
      <c r="J32" s="31"/>
      <c r="K32" s="31"/>
      <c r="L32" s="31"/>
      <c r="M32" s="31"/>
      <c r="N32" s="31"/>
    </row>
    <row r="33" spans="1:14" ht="12.75" customHeight="1" x14ac:dyDescent="0.15">
      <c r="A33" s="81" t="s">
        <v>11</v>
      </c>
      <c r="B33" s="82"/>
      <c r="C33" s="63"/>
      <c r="D33" s="6"/>
      <c r="E33" s="7"/>
      <c r="F33" s="7"/>
      <c r="G33" s="8"/>
      <c r="H33" s="8"/>
      <c r="I33" s="9"/>
      <c r="J33" s="9"/>
      <c r="K33" s="9"/>
      <c r="L33" s="9"/>
      <c r="M33" s="9"/>
      <c r="N33" s="9"/>
    </row>
    <row r="34" spans="1:14" ht="12.75" customHeight="1" x14ac:dyDescent="0.15">
      <c r="A34" s="81"/>
      <c r="B34" s="83"/>
      <c r="C34" s="56"/>
      <c r="D34" s="32"/>
      <c r="E34" s="33"/>
      <c r="F34" s="33"/>
      <c r="G34" s="34"/>
      <c r="H34" s="34"/>
      <c r="I34" s="31"/>
      <c r="J34" s="31"/>
      <c r="K34" s="31"/>
      <c r="L34" s="31"/>
      <c r="M34" s="31"/>
      <c r="N34" s="31"/>
    </row>
    <row r="35" spans="1:14" s="25" customFormat="1" ht="12.75" customHeight="1" x14ac:dyDescent="0.15">
      <c r="A35" s="76" t="s">
        <v>32</v>
      </c>
      <c r="B35" s="77"/>
      <c r="C35" s="77"/>
      <c r="D35" s="77"/>
      <c r="E35" s="77"/>
      <c r="F35" s="77"/>
      <c r="G35" s="77"/>
      <c r="H35" s="35"/>
      <c r="I35" s="35"/>
      <c r="J35" s="35"/>
      <c r="K35" s="35"/>
      <c r="L35" s="35"/>
      <c r="M35" s="35"/>
      <c r="N35" s="35"/>
    </row>
    <row r="36" spans="1:14" ht="14.25" customHeight="1" x14ac:dyDescent="0.15"/>
    <row r="37" spans="1:14" ht="14.25" customHeight="1" x14ac:dyDescent="0.15">
      <c r="A37" s="91" t="s">
        <v>37</v>
      </c>
      <c r="B37" s="92"/>
      <c r="C37" s="92"/>
      <c r="D37" s="93"/>
      <c r="F37" s="105"/>
      <c r="G37" s="106"/>
      <c r="H37" s="88" t="s">
        <v>12</v>
      </c>
      <c r="I37" s="102" t="s">
        <v>33</v>
      </c>
      <c r="J37" s="103"/>
      <c r="K37" s="103"/>
      <c r="L37" s="103"/>
      <c r="M37" s="104"/>
      <c r="N37" s="88" t="s">
        <v>8</v>
      </c>
    </row>
    <row r="38" spans="1:14" ht="14.25" customHeight="1" x14ac:dyDescent="0.15">
      <c r="A38" s="94"/>
      <c r="B38" s="95"/>
      <c r="C38" s="95"/>
      <c r="D38" s="96"/>
      <c r="F38" s="107"/>
      <c r="G38" s="108"/>
      <c r="H38" s="100"/>
      <c r="I38" s="2" t="s">
        <v>3</v>
      </c>
      <c r="J38" s="2" t="s">
        <v>4</v>
      </c>
      <c r="K38" s="2" t="s">
        <v>5</v>
      </c>
      <c r="L38" s="2" t="s">
        <v>6</v>
      </c>
      <c r="M38" s="2" t="s">
        <v>7</v>
      </c>
      <c r="N38" s="100"/>
    </row>
    <row r="39" spans="1:14" ht="14.25" customHeight="1" x14ac:dyDescent="0.15">
      <c r="A39" s="94"/>
      <c r="B39" s="95"/>
      <c r="C39" s="95"/>
      <c r="D39" s="96"/>
      <c r="F39" s="111" t="s">
        <v>41</v>
      </c>
      <c r="G39" s="112"/>
      <c r="H39" s="26"/>
      <c r="I39" s="26"/>
      <c r="J39" s="26"/>
      <c r="K39" s="26"/>
      <c r="L39" s="26"/>
      <c r="M39" s="26"/>
      <c r="N39" s="26"/>
    </row>
    <row r="40" spans="1:14" ht="14.25" customHeight="1" x14ac:dyDescent="0.15">
      <c r="A40" s="94"/>
      <c r="B40" s="95"/>
      <c r="C40" s="95"/>
      <c r="D40" s="96"/>
      <c r="F40" s="111" t="s">
        <v>40</v>
      </c>
      <c r="G40" s="112"/>
      <c r="H40" s="26"/>
      <c r="I40" s="26"/>
      <c r="J40" s="26"/>
      <c r="K40" s="26"/>
      <c r="L40" s="26"/>
      <c r="M40" s="26"/>
      <c r="N40" s="26"/>
    </row>
    <row r="41" spans="1:14" ht="14.25" customHeight="1" x14ac:dyDescent="0.15">
      <c r="A41" s="97"/>
      <c r="B41" s="98"/>
      <c r="C41" s="98"/>
      <c r="D41" s="99"/>
      <c r="F41" s="111" t="s">
        <v>42</v>
      </c>
      <c r="G41" s="112"/>
      <c r="H41" s="26"/>
      <c r="I41" s="26"/>
      <c r="J41" s="26"/>
      <c r="K41" s="26"/>
      <c r="L41" s="26"/>
      <c r="M41" s="26"/>
      <c r="N41" s="26"/>
    </row>
    <row r="42" spans="1:14" ht="14.25" customHeight="1" x14ac:dyDescent="0.15">
      <c r="A42" s="30"/>
      <c r="B42" s="30"/>
      <c r="C42" s="57"/>
      <c r="D42" s="30"/>
      <c r="E42" s="30"/>
    </row>
  </sheetData>
  <mergeCells count="51">
    <mergeCell ref="A8:A9"/>
    <mergeCell ref="A10:A11"/>
    <mergeCell ref="A2:A3"/>
    <mergeCell ref="F6:F7"/>
    <mergeCell ref="D6:D7"/>
    <mergeCell ref="A6:A7"/>
    <mergeCell ref="L1:N1"/>
    <mergeCell ref="I6:M6"/>
    <mergeCell ref="N6:N7"/>
    <mergeCell ref="G6:H6"/>
    <mergeCell ref="B2:G3"/>
    <mergeCell ref="C6:C7"/>
    <mergeCell ref="H2:J2"/>
    <mergeCell ref="H3:J3"/>
    <mergeCell ref="E6:E7"/>
    <mergeCell ref="M2:N2"/>
    <mergeCell ref="M3:N3"/>
    <mergeCell ref="K2:L2"/>
    <mergeCell ref="K3:L3"/>
    <mergeCell ref="B6:B7"/>
    <mergeCell ref="A37:D41"/>
    <mergeCell ref="N37:N38"/>
    <mergeCell ref="N19:N20"/>
    <mergeCell ref="I37:M37"/>
    <mergeCell ref="H37:H38"/>
    <mergeCell ref="F37:G38"/>
    <mergeCell ref="G19:H19"/>
    <mergeCell ref="I19:M19"/>
    <mergeCell ref="F41:G41"/>
    <mergeCell ref="A35:G35"/>
    <mergeCell ref="B25:B26"/>
    <mergeCell ref="A25:A28"/>
    <mergeCell ref="B27:B28"/>
    <mergeCell ref="F40:G40"/>
    <mergeCell ref="A29:A32"/>
    <mergeCell ref="F39:G39"/>
    <mergeCell ref="A33:A34"/>
    <mergeCell ref="B33:B34"/>
    <mergeCell ref="F19:F20"/>
    <mergeCell ref="B19:C19"/>
    <mergeCell ref="B21:B22"/>
    <mergeCell ref="E19:E20"/>
    <mergeCell ref="A19:A20"/>
    <mergeCell ref="B23:B24"/>
    <mergeCell ref="B29:B30"/>
    <mergeCell ref="B31:B32"/>
    <mergeCell ref="A14:A15"/>
    <mergeCell ref="A12:A13"/>
    <mergeCell ref="D19:D20"/>
    <mergeCell ref="A16:G16"/>
    <mergeCell ref="A21:A24"/>
  </mergeCells>
  <phoneticPr fontId="2"/>
  <pageMargins left="0.59055118110236227" right="0.59055118110236227" top="0.39370078740157483" bottom="0.39370078740157483" header="0.4" footer="0.38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5CA6-C286-48D3-A245-6F825B1D61FB}">
  <dimension ref="A1:N102"/>
  <sheetViews>
    <sheetView view="pageBreakPreview" topLeftCell="A4" zoomScale="115" zoomScaleNormal="85" zoomScaleSheetLayoutView="115" workbookViewId="0">
      <selection activeCell="A4" sqref="A4"/>
    </sheetView>
  </sheetViews>
  <sheetFormatPr defaultColWidth="9" defaultRowHeight="10.5" x14ac:dyDescent="0.15"/>
  <cols>
    <col min="1" max="1" width="9.25" style="1" customWidth="1"/>
    <col min="2" max="2" width="14.25" style="1" customWidth="1"/>
    <col min="3" max="3" width="24.5" style="51" customWidth="1"/>
    <col min="4" max="5" width="6.75" style="1" customWidth="1"/>
    <col min="6" max="6" width="7.5" style="1" customWidth="1"/>
    <col min="7" max="7" width="8" style="1" customWidth="1"/>
    <col min="8" max="8" width="8.75" style="1" customWidth="1"/>
    <col min="9" max="9" width="9" style="1"/>
    <col min="10" max="10" width="8.625" style="1" bestFit="1" customWidth="1"/>
    <col min="11" max="16384" width="9" style="1"/>
  </cols>
  <sheetData>
    <row r="1" spans="1:14" s="58" customFormat="1" ht="19.5" customHeight="1" x14ac:dyDescent="0.15">
      <c r="A1" s="58" t="s">
        <v>46</v>
      </c>
      <c r="C1" s="59"/>
      <c r="L1" s="114" t="s">
        <v>125</v>
      </c>
      <c r="M1" s="114"/>
      <c r="N1" s="114"/>
    </row>
    <row r="2" spans="1:14" ht="13.5" customHeight="1" x14ac:dyDescent="0.15">
      <c r="A2" s="88" t="s">
        <v>38</v>
      </c>
      <c r="B2" s="140" t="s">
        <v>128</v>
      </c>
      <c r="C2" s="141"/>
      <c r="D2" s="142"/>
      <c r="E2" s="102" t="s">
        <v>44</v>
      </c>
      <c r="F2" s="103"/>
      <c r="G2" s="104"/>
      <c r="H2" s="102" t="s">
        <v>14</v>
      </c>
      <c r="I2" s="104"/>
      <c r="J2" s="102" t="s">
        <v>15</v>
      </c>
      <c r="K2" s="104"/>
    </row>
    <row r="3" spans="1:14" ht="18" customHeight="1" x14ac:dyDescent="0.15">
      <c r="A3" s="100"/>
      <c r="B3" s="143"/>
      <c r="C3" s="144"/>
      <c r="D3" s="145"/>
      <c r="E3" s="111"/>
      <c r="F3" s="124"/>
      <c r="G3" s="112"/>
      <c r="H3" s="111" t="s">
        <v>47</v>
      </c>
      <c r="I3" s="112"/>
      <c r="J3" s="111" t="s">
        <v>48</v>
      </c>
      <c r="K3" s="112"/>
    </row>
    <row r="4" spans="1:14" ht="11.25" customHeight="1" x14ac:dyDescent="0.15">
      <c r="A4" s="3"/>
      <c r="B4" s="3"/>
      <c r="C4" s="52"/>
      <c r="D4" s="3"/>
      <c r="E4" s="3"/>
      <c r="F4" s="3"/>
      <c r="H4" s="4"/>
      <c r="I4" s="3"/>
      <c r="J4" s="3"/>
    </row>
    <row r="5" spans="1:14" s="58" customFormat="1" ht="18.75" customHeight="1" x14ac:dyDescent="0.15">
      <c r="A5" s="60" t="s">
        <v>36</v>
      </c>
      <c r="B5" s="60"/>
      <c r="C5" s="61"/>
      <c r="D5" s="60"/>
      <c r="E5" s="60"/>
      <c r="F5" s="60"/>
      <c r="H5" s="62"/>
      <c r="I5" s="60"/>
      <c r="J5" s="60"/>
    </row>
    <row r="6" spans="1:14" ht="14.25" customHeight="1" x14ac:dyDescent="0.15">
      <c r="A6" s="125" t="s">
        <v>20</v>
      </c>
      <c r="B6" s="125" t="s">
        <v>9</v>
      </c>
      <c r="C6" s="122" t="s">
        <v>21</v>
      </c>
      <c r="D6" s="125" t="s">
        <v>13</v>
      </c>
      <c r="E6" s="125" t="s">
        <v>0</v>
      </c>
      <c r="F6" s="125" t="s">
        <v>10</v>
      </c>
      <c r="G6" s="84" t="s">
        <v>2</v>
      </c>
      <c r="H6" s="84"/>
      <c r="I6" s="115" t="s">
        <v>31</v>
      </c>
      <c r="J6" s="115"/>
      <c r="K6" s="115"/>
      <c r="L6" s="115"/>
      <c r="M6" s="115"/>
      <c r="N6" s="115" t="s">
        <v>8</v>
      </c>
    </row>
    <row r="7" spans="1:14" ht="14.25" customHeight="1" x14ac:dyDescent="0.15">
      <c r="A7" s="126"/>
      <c r="B7" s="126"/>
      <c r="C7" s="123"/>
      <c r="D7" s="126"/>
      <c r="E7" s="126"/>
      <c r="F7" s="126"/>
      <c r="G7" s="27" t="s">
        <v>24</v>
      </c>
      <c r="H7" s="27" t="s">
        <v>25</v>
      </c>
      <c r="I7" s="2" t="s">
        <v>3</v>
      </c>
      <c r="J7" s="2" t="s">
        <v>4</v>
      </c>
      <c r="K7" s="2" t="s">
        <v>5</v>
      </c>
      <c r="L7" s="2" t="s">
        <v>6</v>
      </c>
      <c r="M7" s="2" t="s">
        <v>7</v>
      </c>
      <c r="N7" s="115"/>
    </row>
    <row r="8" spans="1:14" ht="18" customHeight="1" x14ac:dyDescent="0.15">
      <c r="A8" s="138" t="s">
        <v>49</v>
      </c>
      <c r="B8" s="45" t="s">
        <v>50</v>
      </c>
      <c r="C8" s="50" t="s">
        <v>51</v>
      </c>
      <c r="D8" s="46">
        <v>2</v>
      </c>
      <c r="E8" s="45" t="s">
        <v>52</v>
      </c>
      <c r="F8" s="46">
        <v>123900</v>
      </c>
      <c r="G8" s="47">
        <f>F8*D8</f>
        <v>247800</v>
      </c>
      <c r="H8" s="47">
        <v>160000</v>
      </c>
      <c r="I8" s="48">
        <v>135000</v>
      </c>
      <c r="J8" s="48">
        <v>0</v>
      </c>
      <c r="K8" s="48">
        <v>0</v>
      </c>
      <c r="L8" s="48">
        <v>0</v>
      </c>
      <c r="M8" s="48">
        <v>0</v>
      </c>
      <c r="N8" s="48">
        <f>SUM(H8:M8)</f>
        <v>295000</v>
      </c>
    </row>
    <row r="9" spans="1:14" ht="27.75" customHeight="1" x14ac:dyDescent="0.15">
      <c r="A9" s="139"/>
      <c r="B9" s="40" t="s">
        <v>53</v>
      </c>
      <c r="C9" s="41" t="s">
        <v>54</v>
      </c>
      <c r="D9" s="42">
        <v>2</v>
      </c>
      <c r="E9" s="40" t="s">
        <v>52</v>
      </c>
      <c r="F9" s="42">
        <v>650000</v>
      </c>
      <c r="G9" s="47">
        <f>F9*D9</f>
        <v>1300000</v>
      </c>
      <c r="H9" s="43">
        <v>620000</v>
      </c>
      <c r="I9" s="44">
        <v>230500</v>
      </c>
      <c r="J9" s="44">
        <v>0</v>
      </c>
      <c r="K9" s="44">
        <v>0</v>
      </c>
      <c r="L9" s="44">
        <v>0</v>
      </c>
      <c r="M9" s="44">
        <v>0</v>
      </c>
      <c r="N9" s="44">
        <f>SUM(H9:M9)</f>
        <v>850500</v>
      </c>
    </row>
    <row r="10" spans="1:14" ht="27" customHeight="1" x14ac:dyDescent="0.15">
      <c r="A10" s="139"/>
      <c r="B10" s="40" t="s">
        <v>55</v>
      </c>
      <c r="C10" s="41" t="s">
        <v>54</v>
      </c>
      <c r="D10" s="42">
        <v>6</v>
      </c>
      <c r="E10" s="40" t="s">
        <v>52</v>
      </c>
      <c r="F10" s="42">
        <v>320000</v>
      </c>
      <c r="G10" s="47">
        <f>F10*D10</f>
        <v>1920000</v>
      </c>
      <c r="H10" s="43">
        <v>648000</v>
      </c>
      <c r="I10" s="44">
        <v>233100</v>
      </c>
      <c r="J10" s="44">
        <v>0</v>
      </c>
      <c r="K10" s="44">
        <v>0</v>
      </c>
      <c r="L10" s="44">
        <v>0</v>
      </c>
      <c r="M10" s="44">
        <v>0</v>
      </c>
      <c r="N10" s="44">
        <f>SUM(H10:M10)</f>
        <v>881100</v>
      </c>
    </row>
    <row r="11" spans="1:14" ht="14.25" customHeight="1" x14ac:dyDescent="0.15">
      <c r="A11" s="139"/>
      <c r="B11" s="40" t="s">
        <v>56</v>
      </c>
      <c r="C11" s="41" t="s">
        <v>57</v>
      </c>
      <c r="D11" s="42">
        <v>2</v>
      </c>
      <c r="E11" s="40" t="s">
        <v>52</v>
      </c>
      <c r="F11" s="42">
        <v>120000</v>
      </c>
      <c r="G11" s="47">
        <f>F11*D11</f>
        <v>240000</v>
      </c>
      <c r="H11" s="43">
        <v>120000</v>
      </c>
      <c r="I11" s="44">
        <v>45000</v>
      </c>
      <c r="J11" s="44">
        <v>0</v>
      </c>
      <c r="K11" s="44">
        <v>0</v>
      </c>
      <c r="L11" s="44">
        <v>0</v>
      </c>
      <c r="M11" s="44">
        <v>0</v>
      </c>
      <c r="N11" s="44">
        <f>SUM(H11:M11)</f>
        <v>165000</v>
      </c>
    </row>
    <row r="12" spans="1:14" ht="15.75" customHeight="1" x14ac:dyDescent="0.15">
      <c r="A12" s="139"/>
      <c r="B12" s="40"/>
      <c r="C12" s="41"/>
      <c r="D12" s="42"/>
      <c r="E12" s="40"/>
      <c r="F12" s="42"/>
      <c r="G12" s="43"/>
      <c r="H12" s="43"/>
      <c r="I12" s="44"/>
      <c r="J12" s="44"/>
      <c r="K12" s="44"/>
      <c r="L12" s="44"/>
      <c r="M12" s="44"/>
      <c r="N12" s="44"/>
    </row>
    <row r="13" spans="1:14" ht="17.25" customHeight="1" x14ac:dyDescent="0.15">
      <c r="A13" s="71" t="s">
        <v>1</v>
      </c>
      <c r="B13" s="36" t="s">
        <v>58</v>
      </c>
      <c r="C13" s="49" t="s">
        <v>59</v>
      </c>
      <c r="D13" s="37">
        <v>5</v>
      </c>
      <c r="E13" s="36" t="s">
        <v>60</v>
      </c>
      <c r="F13" s="37">
        <v>120000</v>
      </c>
      <c r="G13" s="38">
        <v>120000</v>
      </c>
      <c r="H13" s="38">
        <v>120000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f>SUM(H13:M13)</f>
        <v>120000</v>
      </c>
    </row>
    <row r="14" spans="1:14" ht="29.25" customHeight="1" x14ac:dyDescent="0.15">
      <c r="A14" s="72"/>
      <c r="B14" s="40" t="s">
        <v>61</v>
      </c>
      <c r="C14" s="41" t="s">
        <v>62</v>
      </c>
      <c r="D14" s="42">
        <v>5</v>
      </c>
      <c r="E14" s="40" t="s">
        <v>60</v>
      </c>
      <c r="F14" s="42">
        <v>114000</v>
      </c>
      <c r="G14" s="43">
        <v>570000</v>
      </c>
      <c r="H14" s="43">
        <v>570000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f>SUM(H14:M14)</f>
        <v>570000</v>
      </c>
    </row>
    <row r="15" spans="1:14" ht="15.75" customHeight="1" x14ac:dyDescent="0.15">
      <c r="A15" s="72"/>
      <c r="B15" s="40"/>
      <c r="C15" s="41"/>
      <c r="D15" s="42"/>
      <c r="E15" s="40"/>
      <c r="F15" s="42"/>
      <c r="G15" s="43"/>
      <c r="H15" s="43"/>
      <c r="I15" s="44"/>
      <c r="J15" s="44"/>
      <c r="K15" s="44"/>
      <c r="L15" s="44"/>
      <c r="M15" s="44"/>
      <c r="N15" s="44"/>
    </row>
    <row r="16" spans="1:14" ht="14.25" customHeight="1" x14ac:dyDescent="0.15">
      <c r="A16" s="73" t="s">
        <v>23</v>
      </c>
      <c r="B16" s="45"/>
      <c r="C16" s="50"/>
      <c r="D16" s="46"/>
      <c r="E16" s="45"/>
      <c r="F16" s="46"/>
      <c r="G16" s="47"/>
      <c r="H16" s="47"/>
      <c r="I16" s="48"/>
      <c r="J16" s="48"/>
      <c r="K16" s="48"/>
      <c r="L16" s="48"/>
      <c r="M16" s="48"/>
      <c r="N16" s="48"/>
    </row>
    <row r="17" spans="1:14" ht="14.25" customHeight="1" x14ac:dyDescent="0.15">
      <c r="A17" s="72"/>
      <c r="B17" s="40"/>
      <c r="C17" s="41"/>
      <c r="D17" s="42"/>
      <c r="E17" s="40"/>
      <c r="F17" s="42"/>
      <c r="G17" s="43"/>
      <c r="H17" s="43"/>
      <c r="I17" s="44"/>
      <c r="J17" s="44"/>
      <c r="K17" s="44"/>
      <c r="L17" s="44"/>
      <c r="M17" s="44"/>
      <c r="N17" s="44"/>
    </row>
    <row r="18" spans="1:14" ht="14.25" customHeight="1" x14ac:dyDescent="0.15">
      <c r="A18" s="72"/>
      <c r="B18" s="40"/>
      <c r="C18" s="41"/>
      <c r="D18" s="42"/>
      <c r="E18" s="40"/>
      <c r="F18" s="42"/>
      <c r="G18" s="43"/>
      <c r="H18" s="43"/>
      <c r="I18" s="44"/>
      <c r="J18" s="44"/>
      <c r="K18" s="44"/>
      <c r="L18" s="44"/>
      <c r="M18" s="44"/>
      <c r="N18" s="44"/>
    </row>
    <row r="19" spans="1:14" ht="12.75" customHeight="1" x14ac:dyDescent="0.15">
      <c r="A19" s="71" t="s">
        <v>11</v>
      </c>
      <c r="B19" s="38" t="s">
        <v>63</v>
      </c>
      <c r="C19" s="49" t="s">
        <v>64</v>
      </c>
      <c r="D19" s="37">
        <v>10</v>
      </c>
      <c r="E19" s="36" t="s">
        <v>65</v>
      </c>
      <c r="F19" s="37">
        <v>1680</v>
      </c>
      <c r="G19" s="38">
        <f>D19*F19</f>
        <v>16800</v>
      </c>
      <c r="H19" s="38">
        <v>8200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f>SUM(H19:M19)</f>
        <v>8200</v>
      </c>
    </row>
    <row r="20" spans="1:14" ht="12.75" customHeight="1" x14ac:dyDescent="0.15">
      <c r="A20" s="72"/>
      <c r="B20" s="43" t="s">
        <v>63</v>
      </c>
      <c r="C20" s="41" t="s">
        <v>66</v>
      </c>
      <c r="D20" s="42">
        <v>5</v>
      </c>
      <c r="E20" s="40" t="s">
        <v>65</v>
      </c>
      <c r="F20" s="42">
        <v>1280</v>
      </c>
      <c r="G20" s="43">
        <f>D20*F20</f>
        <v>6400</v>
      </c>
      <c r="H20" s="43">
        <v>3200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f>SUM(H20:M20)</f>
        <v>3200</v>
      </c>
    </row>
    <row r="21" spans="1:14" ht="12.75" customHeight="1" x14ac:dyDescent="0.15">
      <c r="A21" s="72"/>
      <c r="B21" s="43"/>
      <c r="C21" s="41"/>
      <c r="D21" s="42"/>
      <c r="E21" s="40"/>
      <c r="F21" s="42"/>
      <c r="G21" s="43"/>
      <c r="H21" s="43"/>
      <c r="I21" s="44"/>
      <c r="J21" s="44"/>
      <c r="K21" s="44"/>
      <c r="L21" s="44"/>
      <c r="M21" s="44"/>
      <c r="N21" s="44"/>
    </row>
    <row r="22" spans="1:14" ht="19.5" customHeight="1" x14ac:dyDescent="0.15">
      <c r="A22" s="76" t="s">
        <v>30</v>
      </c>
      <c r="B22" s="77"/>
      <c r="C22" s="77"/>
      <c r="D22" s="77"/>
      <c r="E22" s="77"/>
      <c r="F22" s="77"/>
      <c r="G22" s="78"/>
      <c r="H22" s="35">
        <f>SUM(H8:H21)</f>
        <v>2249400</v>
      </c>
      <c r="I22" s="35">
        <f t="shared" ref="I22:N22" si="0">SUM(I8:I21)</f>
        <v>643600</v>
      </c>
      <c r="J22" s="35">
        <f t="shared" si="0"/>
        <v>0</v>
      </c>
      <c r="K22" s="35">
        <f t="shared" si="0"/>
        <v>0</v>
      </c>
      <c r="L22" s="35">
        <f t="shared" si="0"/>
        <v>0</v>
      </c>
      <c r="M22" s="35">
        <f t="shared" si="0"/>
        <v>0</v>
      </c>
      <c r="N22" s="35">
        <f t="shared" si="0"/>
        <v>2893000</v>
      </c>
    </row>
    <row r="23" spans="1:14" ht="15" customHeight="1" x14ac:dyDescent="0.15">
      <c r="A23" s="3"/>
      <c r="B23" s="3"/>
      <c r="C23" s="52"/>
      <c r="D23" s="3"/>
      <c r="E23" s="4"/>
      <c r="F23" s="4"/>
      <c r="G23" s="4"/>
      <c r="H23" s="24"/>
      <c r="I23" s="24"/>
    </row>
    <row r="24" spans="1:14" s="58" customFormat="1" ht="21" customHeight="1" x14ac:dyDescent="0.15">
      <c r="A24" s="58" t="s">
        <v>127</v>
      </c>
      <c r="C24" s="59"/>
    </row>
    <row r="25" spans="1:14" s="25" customFormat="1" ht="12.75" customHeight="1" x14ac:dyDescent="0.15">
      <c r="A25" s="89" t="s">
        <v>20</v>
      </c>
      <c r="B25" s="84" t="s">
        <v>22</v>
      </c>
      <c r="C25" s="84"/>
      <c r="D25" s="74" t="s">
        <v>28</v>
      </c>
      <c r="E25" s="87" t="s">
        <v>29</v>
      </c>
      <c r="F25" s="74" t="s">
        <v>126</v>
      </c>
      <c r="G25" s="109" t="s">
        <v>19</v>
      </c>
      <c r="H25" s="110"/>
      <c r="I25" s="102" t="s">
        <v>31</v>
      </c>
      <c r="J25" s="103"/>
      <c r="K25" s="103"/>
      <c r="L25" s="103"/>
      <c r="M25" s="104"/>
      <c r="N25" s="88" t="s">
        <v>8</v>
      </c>
    </row>
    <row r="26" spans="1:14" s="25" customFormat="1" ht="12.75" customHeight="1" x14ac:dyDescent="0.15">
      <c r="A26" s="90"/>
      <c r="B26" s="5" t="s">
        <v>34</v>
      </c>
      <c r="C26" s="29" t="s">
        <v>35</v>
      </c>
      <c r="D26" s="75"/>
      <c r="E26" s="88"/>
      <c r="F26" s="75"/>
      <c r="G26" s="5" t="s">
        <v>16</v>
      </c>
      <c r="H26" s="5" t="s">
        <v>17</v>
      </c>
      <c r="I26" s="28" t="s">
        <v>3</v>
      </c>
      <c r="J26" s="28" t="s">
        <v>4</v>
      </c>
      <c r="K26" s="28" t="s">
        <v>5</v>
      </c>
      <c r="L26" s="28" t="s">
        <v>6</v>
      </c>
      <c r="M26" s="28" t="s">
        <v>7</v>
      </c>
      <c r="N26" s="101"/>
    </row>
    <row r="27" spans="1:14" ht="12" customHeight="1" x14ac:dyDescent="0.15">
      <c r="A27" s="79" t="s">
        <v>43</v>
      </c>
      <c r="B27" s="85" t="s">
        <v>67</v>
      </c>
      <c r="C27" s="53" t="s">
        <v>68</v>
      </c>
      <c r="D27" s="6" t="s">
        <v>69</v>
      </c>
      <c r="E27" s="7">
        <v>20</v>
      </c>
      <c r="F27" s="7">
        <v>45000</v>
      </c>
      <c r="G27" s="8">
        <f t="shared" ref="G27:G65" si="1">F27*E27</f>
        <v>900000</v>
      </c>
      <c r="H27" s="8">
        <f t="shared" ref="H27:H65" si="2">G27*0.85</f>
        <v>765000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f t="shared" ref="N27:N65" si="3">SUM(H27:M27)</f>
        <v>765000</v>
      </c>
    </row>
    <row r="28" spans="1:14" ht="12" customHeight="1" x14ac:dyDescent="0.15">
      <c r="A28" s="80"/>
      <c r="B28" s="86"/>
      <c r="C28" s="54" t="s">
        <v>70</v>
      </c>
      <c r="D28" s="32" t="s">
        <v>71</v>
      </c>
      <c r="E28" s="33">
        <v>60</v>
      </c>
      <c r="F28" s="33">
        <v>50000</v>
      </c>
      <c r="G28" s="34">
        <f t="shared" si="1"/>
        <v>3000000</v>
      </c>
      <c r="H28" s="34">
        <f t="shared" si="2"/>
        <v>2550000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f t="shared" si="3"/>
        <v>2550000</v>
      </c>
    </row>
    <row r="29" spans="1:14" ht="12" customHeight="1" x14ac:dyDescent="0.15">
      <c r="A29" s="80"/>
      <c r="B29" s="85" t="s">
        <v>72</v>
      </c>
      <c r="C29" s="53" t="s">
        <v>73</v>
      </c>
      <c r="D29" s="6" t="s">
        <v>69</v>
      </c>
      <c r="E29" s="7">
        <v>10</v>
      </c>
      <c r="F29" s="7">
        <v>45000</v>
      </c>
      <c r="G29" s="8">
        <f t="shared" si="1"/>
        <v>450000</v>
      </c>
      <c r="H29" s="8">
        <f t="shared" si="2"/>
        <v>382500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f t="shared" si="3"/>
        <v>382500</v>
      </c>
    </row>
    <row r="30" spans="1:14" ht="12" customHeight="1" x14ac:dyDescent="0.15">
      <c r="A30" s="80"/>
      <c r="B30" s="134"/>
      <c r="C30" s="55" t="s">
        <v>74</v>
      </c>
      <c r="D30" s="21" t="s">
        <v>69</v>
      </c>
      <c r="E30" s="22">
        <v>20</v>
      </c>
      <c r="F30" s="22">
        <v>45000</v>
      </c>
      <c r="G30" s="20">
        <f t="shared" si="1"/>
        <v>900000</v>
      </c>
      <c r="H30" s="20">
        <f t="shared" si="2"/>
        <v>765000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3"/>
        <v>765000</v>
      </c>
    </row>
    <row r="31" spans="1:14" ht="12" customHeight="1" x14ac:dyDescent="0.15">
      <c r="A31" s="80"/>
      <c r="B31" s="134"/>
      <c r="C31" s="55" t="s">
        <v>75</v>
      </c>
      <c r="D31" s="21" t="s">
        <v>76</v>
      </c>
      <c r="E31" s="22">
        <v>20</v>
      </c>
      <c r="F31" s="22">
        <v>35000</v>
      </c>
      <c r="G31" s="20">
        <f>F31*E31</f>
        <v>700000</v>
      </c>
      <c r="H31" s="20">
        <f t="shared" si="2"/>
        <v>595000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3"/>
        <v>595000</v>
      </c>
    </row>
    <row r="32" spans="1:14" ht="12" customHeight="1" x14ac:dyDescent="0.15">
      <c r="A32" s="80"/>
      <c r="B32" s="134"/>
      <c r="C32" s="55" t="s">
        <v>77</v>
      </c>
      <c r="D32" s="21" t="s">
        <v>76</v>
      </c>
      <c r="E32" s="22">
        <v>10</v>
      </c>
      <c r="F32" s="22">
        <v>35000</v>
      </c>
      <c r="G32" s="20">
        <f t="shared" si="1"/>
        <v>350000</v>
      </c>
      <c r="H32" s="20">
        <f t="shared" si="2"/>
        <v>297500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3"/>
        <v>297500</v>
      </c>
    </row>
    <row r="33" spans="1:14" ht="12" customHeight="1" x14ac:dyDescent="0.15">
      <c r="A33" s="80"/>
      <c r="B33" s="134"/>
      <c r="C33" s="55" t="s">
        <v>78</v>
      </c>
      <c r="D33" s="21" t="s">
        <v>76</v>
      </c>
      <c r="E33" s="22">
        <v>20</v>
      </c>
      <c r="F33" s="22">
        <v>35000</v>
      </c>
      <c r="G33" s="20">
        <f t="shared" si="1"/>
        <v>700000</v>
      </c>
      <c r="H33" s="20">
        <f t="shared" si="2"/>
        <v>595000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3"/>
        <v>595000</v>
      </c>
    </row>
    <row r="34" spans="1:14" ht="12" customHeight="1" x14ac:dyDescent="0.15">
      <c r="A34" s="80"/>
      <c r="B34" s="134"/>
      <c r="C34" s="55" t="s">
        <v>79</v>
      </c>
      <c r="D34" s="21" t="s">
        <v>76</v>
      </c>
      <c r="E34" s="22">
        <v>5</v>
      </c>
      <c r="F34" s="22">
        <v>35000</v>
      </c>
      <c r="G34" s="20">
        <f t="shared" si="1"/>
        <v>175000</v>
      </c>
      <c r="H34" s="20">
        <f t="shared" si="2"/>
        <v>148750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3"/>
        <v>148750</v>
      </c>
    </row>
    <row r="35" spans="1:14" ht="12" customHeight="1" x14ac:dyDescent="0.15">
      <c r="A35" s="80"/>
      <c r="B35" s="86"/>
      <c r="C35" s="54" t="s">
        <v>80</v>
      </c>
      <c r="D35" s="32" t="s">
        <v>69</v>
      </c>
      <c r="E35" s="33">
        <v>5</v>
      </c>
      <c r="F35" s="33">
        <v>45000</v>
      </c>
      <c r="G35" s="34">
        <f t="shared" si="1"/>
        <v>225000</v>
      </c>
      <c r="H35" s="34">
        <f t="shared" si="2"/>
        <v>191250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f t="shared" si="3"/>
        <v>191250</v>
      </c>
    </row>
    <row r="36" spans="1:14" ht="12" customHeight="1" x14ac:dyDescent="0.15">
      <c r="A36" s="80"/>
      <c r="B36" s="85" t="s">
        <v>81</v>
      </c>
      <c r="C36" s="53" t="s">
        <v>73</v>
      </c>
      <c r="D36" s="6" t="s">
        <v>69</v>
      </c>
      <c r="E36" s="7">
        <v>10</v>
      </c>
      <c r="F36" s="7">
        <v>45000</v>
      </c>
      <c r="G36" s="8">
        <f t="shared" si="1"/>
        <v>450000</v>
      </c>
      <c r="H36" s="8">
        <f t="shared" si="2"/>
        <v>382500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f t="shared" si="3"/>
        <v>382500</v>
      </c>
    </row>
    <row r="37" spans="1:14" ht="12" customHeight="1" x14ac:dyDescent="0.15">
      <c r="A37" s="80"/>
      <c r="B37" s="134"/>
      <c r="C37" s="55" t="s">
        <v>74</v>
      </c>
      <c r="D37" s="21" t="s">
        <v>69</v>
      </c>
      <c r="E37" s="22">
        <v>20</v>
      </c>
      <c r="F37" s="22">
        <v>45000</v>
      </c>
      <c r="G37" s="20">
        <f t="shared" si="1"/>
        <v>900000</v>
      </c>
      <c r="H37" s="20">
        <f t="shared" si="2"/>
        <v>765000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3"/>
        <v>765000</v>
      </c>
    </row>
    <row r="38" spans="1:14" ht="12" customHeight="1" x14ac:dyDescent="0.15">
      <c r="A38" s="80"/>
      <c r="B38" s="134"/>
      <c r="C38" s="55" t="s">
        <v>75</v>
      </c>
      <c r="D38" s="21" t="s">
        <v>76</v>
      </c>
      <c r="E38" s="22">
        <v>20</v>
      </c>
      <c r="F38" s="22">
        <v>35000</v>
      </c>
      <c r="G38" s="20">
        <f t="shared" si="1"/>
        <v>700000</v>
      </c>
      <c r="H38" s="20">
        <f t="shared" si="2"/>
        <v>595000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3"/>
        <v>595000</v>
      </c>
    </row>
    <row r="39" spans="1:14" ht="12" customHeight="1" x14ac:dyDescent="0.15">
      <c r="A39" s="80"/>
      <c r="B39" s="134"/>
      <c r="C39" s="55" t="s">
        <v>77</v>
      </c>
      <c r="D39" s="21" t="s">
        <v>76</v>
      </c>
      <c r="E39" s="22">
        <v>10</v>
      </c>
      <c r="F39" s="22">
        <v>35000</v>
      </c>
      <c r="G39" s="20">
        <f t="shared" si="1"/>
        <v>350000</v>
      </c>
      <c r="H39" s="20">
        <f t="shared" si="2"/>
        <v>297500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3"/>
        <v>297500</v>
      </c>
    </row>
    <row r="40" spans="1:14" ht="12" customHeight="1" x14ac:dyDescent="0.15">
      <c r="A40" s="80"/>
      <c r="B40" s="134"/>
      <c r="C40" s="55" t="s">
        <v>78</v>
      </c>
      <c r="D40" s="21" t="s">
        <v>76</v>
      </c>
      <c r="E40" s="22">
        <v>20</v>
      </c>
      <c r="F40" s="22">
        <v>35000</v>
      </c>
      <c r="G40" s="20">
        <f t="shared" si="1"/>
        <v>700000</v>
      </c>
      <c r="H40" s="20">
        <f t="shared" si="2"/>
        <v>595000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3"/>
        <v>595000</v>
      </c>
    </row>
    <row r="41" spans="1:14" ht="12" customHeight="1" x14ac:dyDescent="0.15">
      <c r="A41" s="80"/>
      <c r="B41" s="134"/>
      <c r="C41" s="55" t="s">
        <v>79</v>
      </c>
      <c r="D41" s="21" t="s">
        <v>76</v>
      </c>
      <c r="E41" s="22">
        <v>5</v>
      </c>
      <c r="F41" s="22">
        <v>35000</v>
      </c>
      <c r="G41" s="20">
        <f t="shared" si="1"/>
        <v>175000</v>
      </c>
      <c r="H41" s="20">
        <f t="shared" si="2"/>
        <v>148750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f t="shared" si="3"/>
        <v>148750</v>
      </c>
    </row>
    <row r="42" spans="1:14" ht="12" customHeight="1" x14ac:dyDescent="0.15">
      <c r="A42" s="80"/>
      <c r="B42" s="86"/>
      <c r="C42" s="54" t="s">
        <v>80</v>
      </c>
      <c r="D42" s="32" t="s">
        <v>69</v>
      </c>
      <c r="E42" s="33">
        <v>5</v>
      </c>
      <c r="F42" s="33">
        <v>45000</v>
      </c>
      <c r="G42" s="34">
        <f t="shared" si="1"/>
        <v>225000</v>
      </c>
      <c r="H42" s="34">
        <f t="shared" si="2"/>
        <v>191250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3"/>
        <v>191250</v>
      </c>
    </row>
    <row r="43" spans="1:14" ht="12" customHeight="1" x14ac:dyDescent="0.15">
      <c r="A43" s="80"/>
      <c r="B43" s="85" t="s">
        <v>82</v>
      </c>
      <c r="C43" s="53" t="s">
        <v>73</v>
      </c>
      <c r="D43" s="6" t="s">
        <v>69</v>
      </c>
      <c r="E43" s="7">
        <v>10</v>
      </c>
      <c r="F43" s="7">
        <v>45000</v>
      </c>
      <c r="G43" s="8">
        <f t="shared" si="1"/>
        <v>450000</v>
      </c>
      <c r="H43" s="8">
        <f t="shared" si="2"/>
        <v>382500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f t="shared" si="3"/>
        <v>382500</v>
      </c>
    </row>
    <row r="44" spans="1:14" ht="12" customHeight="1" x14ac:dyDescent="0.15">
      <c r="A44" s="80"/>
      <c r="B44" s="134"/>
      <c r="C44" s="55" t="s">
        <v>74</v>
      </c>
      <c r="D44" s="21" t="s">
        <v>69</v>
      </c>
      <c r="E44" s="22">
        <v>20</v>
      </c>
      <c r="F44" s="22">
        <v>45000</v>
      </c>
      <c r="G44" s="20">
        <f t="shared" si="1"/>
        <v>900000</v>
      </c>
      <c r="H44" s="20">
        <f t="shared" si="2"/>
        <v>765000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f t="shared" si="3"/>
        <v>765000</v>
      </c>
    </row>
    <row r="45" spans="1:14" ht="12" customHeight="1" x14ac:dyDescent="0.15">
      <c r="A45" s="80"/>
      <c r="B45" s="134"/>
      <c r="C45" s="55" t="s">
        <v>75</v>
      </c>
      <c r="D45" s="21" t="s">
        <v>76</v>
      </c>
      <c r="E45" s="22">
        <v>20</v>
      </c>
      <c r="F45" s="22">
        <v>35000</v>
      </c>
      <c r="G45" s="20">
        <f t="shared" si="1"/>
        <v>700000</v>
      </c>
      <c r="H45" s="20">
        <f t="shared" si="2"/>
        <v>595000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f t="shared" si="3"/>
        <v>595000</v>
      </c>
    </row>
    <row r="46" spans="1:14" ht="12" customHeight="1" x14ac:dyDescent="0.15">
      <c r="A46" s="80"/>
      <c r="B46" s="134"/>
      <c r="C46" s="55" t="s">
        <v>77</v>
      </c>
      <c r="D46" s="21" t="s">
        <v>76</v>
      </c>
      <c r="E46" s="22">
        <v>10</v>
      </c>
      <c r="F46" s="22">
        <v>35000</v>
      </c>
      <c r="G46" s="20">
        <f t="shared" si="1"/>
        <v>350000</v>
      </c>
      <c r="H46" s="20">
        <f t="shared" si="2"/>
        <v>297500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f t="shared" si="3"/>
        <v>297500</v>
      </c>
    </row>
    <row r="47" spans="1:14" ht="12" customHeight="1" x14ac:dyDescent="0.15">
      <c r="A47" s="80"/>
      <c r="B47" s="134"/>
      <c r="C47" s="55" t="s">
        <v>78</v>
      </c>
      <c r="D47" s="21" t="s">
        <v>76</v>
      </c>
      <c r="E47" s="22">
        <v>20</v>
      </c>
      <c r="F47" s="22">
        <v>35000</v>
      </c>
      <c r="G47" s="20">
        <f t="shared" si="1"/>
        <v>700000</v>
      </c>
      <c r="H47" s="20">
        <f t="shared" si="2"/>
        <v>595000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f t="shared" si="3"/>
        <v>595000</v>
      </c>
    </row>
    <row r="48" spans="1:14" ht="12" customHeight="1" x14ac:dyDescent="0.15">
      <c r="A48" s="80"/>
      <c r="B48" s="134"/>
      <c r="C48" s="55" t="s">
        <v>79</v>
      </c>
      <c r="D48" s="21" t="s">
        <v>76</v>
      </c>
      <c r="E48" s="22">
        <v>5</v>
      </c>
      <c r="F48" s="22">
        <v>35000</v>
      </c>
      <c r="G48" s="20">
        <f t="shared" si="1"/>
        <v>175000</v>
      </c>
      <c r="H48" s="20">
        <f t="shared" si="2"/>
        <v>148750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f t="shared" si="3"/>
        <v>148750</v>
      </c>
    </row>
    <row r="49" spans="1:14" ht="12" customHeight="1" x14ac:dyDescent="0.15">
      <c r="A49" s="80"/>
      <c r="B49" s="86"/>
      <c r="C49" s="54" t="s">
        <v>80</v>
      </c>
      <c r="D49" s="32" t="s">
        <v>69</v>
      </c>
      <c r="E49" s="33">
        <v>5</v>
      </c>
      <c r="F49" s="33">
        <v>45000</v>
      </c>
      <c r="G49" s="34">
        <f t="shared" si="1"/>
        <v>225000</v>
      </c>
      <c r="H49" s="34">
        <f t="shared" si="2"/>
        <v>191250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f t="shared" si="3"/>
        <v>191250</v>
      </c>
    </row>
    <row r="50" spans="1:14" ht="12" customHeight="1" x14ac:dyDescent="0.15">
      <c r="A50" s="80"/>
      <c r="B50" s="85" t="s">
        <v>83</v>
      </c>
      <c r="C50" s="53" t="s">
        <v>73</v>
      </c>
      <c r="D50" s="6" t="s">
        <v>69</v>
      </c>
      <c r="E50" s="7">
        <v>30</v>
      </c>
      <c r="F50" s="7">
        <v>45000</v>
      </c>
      <c r="G50" s="8">
        <f t="shared" si="1"/>
        <v>1350000</v>
      </c>
      <c r="H50" s="8">
        <f t="shared" si="2"/>
        <v>1147500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f t="shared" si="3"/>
        <v>1147500</v>
      </c>
    </row>
    <row r="51" spans="1:14" ht="12" customHeight="1" x14ac:dyDescent="0.15">
      <c r="A51" s="80"/>
      <c r="B51" s="134"/>
      <c r="C51" s="55" t="s">
        <v>74</v>
      </c>
      <c r="D51" s="21" t="s">
        <v>69</v>
      </c>
      <c r="E51" s="22">
        <v>20</v>
      </c>
      <c r="F51" s="22">
        <v>45000</v>
      </c>
      <c r="G51" s="20">
        <f t="shared" si="1"/>
        <v>900000</v>
      </c>
      <c r="H51" s="20">
        <f t="shared" si="2"/>
        <v>765000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f t="shared" si="3"/>
        <v>765000</v>
      </c>
    </row>
    <row r="52" spans="1:14" ht="12" customHeight="1" x14ac:dyDescent="0.15">
      <c r="A52" s="80"/>
      <c r="B52" s="134"/>
      <c r="C52" s="55" t="s">
        <v>75</v>
      </c>
      <c r="D52" s="21" t="s">
        <v>76</v>
      </c>
      <c r="E52" s="22">
        <v>30</v>
      </c>
      <c r="F52" s="22">
        <v>35000</v>
      </c>
      <c r="G52" s="20">
        <f t="shared" si="1"/>
        <v>1050000</v>
      </c>
      <c r="H52" s="20">
        <f t="shared" si="2"/>
        <v>892500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f t="shared" si="3"/>
        <v>892500</v>
      </c>
    </row>
    <row r="53" spans="1:14" ht="12" customHeight="1" x14ac:dyDescent="0.15">
      <c r="A53" s="80"/>
      <c r="B53" s="134"/>
      <c r="C53" s="55" t="s">
        <v>84</v>
      </c>
      <c r="D53" s="21" t="s">
        <v>85</v>
      </c>
      <c r="E53" s="22">
        <v>120</v>
      </c>
      <c r="F53" s="22">
        <v>30000</v>
      </c>
      <c r="G53" s="20">
        <f t="shared" si="1"/>
        <v>3600000</v>
      </c>
      <c r="H53" s="20">
        <f t="shared" si="2"/>
        <v>3060000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f t="shared" si="3"/>
        <v>3060000</v>
      </c>
    </row>
    <row r="54" spans="1:14" ht="12" customHeight="1" x14ac:dyDescent="0.15">
      <c r="A54" s="80"/>
      <c r="B54" s="134"/>
      <c r="C54" s="55" t="s">
        <v>86</v>
      </c>
      <c r="D54" s="21" t="s">
        <v>76</v>
      </c>
      <c r="E54" s="22">
        <v>30</v>
      </c>
      <c r="F54" s="22">
        <v>35000</v>
      </c>
      <c r="G54" s="20">
        <f t="shared" si="1"/>
        <v>1050000</v>
      </c>
      <c r="H54" s="20">
        <f t="shared" si="2"/>
        <v>892500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f t="shared" si="3"/>
        <v>892500</v>
      </c>
    </row>
    <row r="55" spans="1:14" ht="12" customHeight="1" x14ac:dyDescent="0.15">
      <c r="A55" s="80"/>
      <c r="B55" s="134"/>
      <c r="C55" s="55" t="s">
        <v>87</v>
      </c>
      <c r="D55" s="21" t="s">
        <v>76</v>
      </c>
      <c r="E55" s="22">
        <v>10</v>
      </c>
      <c r="F55" s="22">
        <v>35000</v>
      </c>
      <c r="G55" s="20">
        <f t="shared" si="1"/>
        <v>350000</v>
      </c>
      <c r="H55" s="20">
        <f t="shared" si="2"/>
        <v>297500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f t="shared" si="3"/>
        <v>297500</v>
      </c>
    </row>
    <row r="56" spans="1:14" ht="12" customHeight="1" x14ac:dyDescent="0.15">
      <c r="A56" s="80"/>
      <c r="B56" s="86"/>
      <c r="C56" s="54" t="s">
        <v>88</v>
      </c>
      <c r="D56" s="32" t="s">
        <v>69</v>
      </c>
      <c r="E56" s="33">
        <v>20</v>
      </c>
      <c r="F56" s="33">
        <v>45000</v>
      </c>
      <c r="G56" s="34">
        <f t="shared" si="1"/>
        <v>900000</v>
      </c>
      <c r="H56" s="34">
        <f t="shared" si="2"/>
        <v>765000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f t="shared" si="3"/>
        <v>765000</v>
      </c>
    </row>
    <row r="57" spans="1:14" ht="12" customHeight="1" x14ac:dyDescent="0.15">
      <c r="A57" s="80"/>
      <c r="B57" s="85" t="s">
        <v>89</v>
      </c>
      <c r="C57" s="53" t="s">
        <v>73</v>
      </c>
      <c r="D57" s="6" t="s">
        <v>69</v>
      </c>
      <c r="E57" s="7">
        <v>30</v>
      </c>
      <c r="F57" s="7">
        <v>45000</v>
      </c>
      <c r="G57" s="8">
        <f t="shared" si="1"/>
        <v>1350000</v>
      </c>
      <c r="H57" s="8">
        <f t="shared" si="2"/>
        <v>1147500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f t="shared" si="3"/>
        <v>1147500</v>
      </c>
    </row>
    <row r="58" spans="1:14" ht="12" customHeight="1" x14ac:dyDescent="0.15">
      <c r="A58" s="80"/>
      <c r="B58" s="134"/>
      <c r="C58" s="55" t="s">
        <v>74</v>
      </c>
      <c r="D58" s="21" t="s">
        <v>69</v>
      </c>
      <c r="E58" s="22">
        <v>20</v>
      </c>
      <c r="F58" s="22">
        <v>45000</v>
      </c>
      <c r="G58" s="20">
        <f t="shared" si="1"/>
        <v>900000</v>
      </c>
      <c r="H58" s="20">
        <f t="shared" si="2"/>
        <v>765000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f t="shared" si="3"/>
        <v>765000</v>
      </c>
    </row>
    <row r="59" spans="1:14" ht="12" customHeight="1" x14ac:dyDescent="0.15">
      <c r="A59" s="80"/>
      <c r="B59" s="134"/>
      <c r="C59" s="55" t="s">
        <v>75</v>
      </c>
      <c r="D59" s="21" t="s">
        <v>76</v>
      </c>
      <c r="E59" s="22">
        <v>30</v>
      </c>
      <c r="F59" s="22">
        <v>35000</v>
      </c>
      <c r="G59" s="20">
        <f t="shared" si="1"/>
        <v>1050000</v>
      </c>
      <c r="H59" s="20">
        <f t="shared" si="2"/>
        <v>892500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f t="shared" si="3"/>
        <v>892500</v>
      </c>
    </row>
    <row r="60" spans="1:14" ht="12" customHeight="1" x14ac:dyDescent="0.15">
      <c r="A60" s="80"/>
      <c r="B60" s="134"/>
      <c r="C60" s="55" t="s">
        <v>84</v>
      </c>
      <c r="D60" s="21" t="s">
        <v>85</v>
      </c>
      <c r="E60" s="22">
        <v>180</v>
      </c>
      <c r="F60" s="22">
        <v>30000</v>
      </c>
      <c r="G60" s="20">
        <f t="shared" si="1"/>
        <v>5400000</v>
      </c>
      <c r="H60" s="20">
        <f t="shared" si="2"/>
        <v>4590000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f t="shared" si="3"/>
        <v>4590000</v>
      </c>
    </row>
    <row r="61" spans="1:14" ht="12" customHeight="1" x14ac:dyDescent="0.15">
      <c r="A61" s="80"/>
      <c r="B61" s="134"/>
      <c r="C61" s="55" t="s">
        <v>86</v>
      </c>
      <c r="D61" s="21" t="s">
        <v>76</v>
      </c>
      <c r="E61" s="22">
        <v>40</v>
      </c>
      <c r="F61" s="22">
        <v>35000</v>
      </c>
      <c r="G61" s="20">
        <f t="shared" si="1"/>
        <v>1400000</v>
      </c>
      <c r="H61" s="20">
        <f t="shared" si="2"/>
        <v>1190000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f t="shared" si="3"/>
        <v>1190000</v>
      </c>
    </row>
    <row r="62" spans="1:14" ht="12" customHeight="1" x14ac:dyDescent="0.15">
      <c r="A62" s="80"/>
      <c r="B62" s="134"/>
      <c r="C62" s="55" t="s">
        <v>87</v>
      </c>
      <c r="D62" s="21" t="s">
        <v>76</v>
      </c>
      <c r="E62" s="22">
        <v>20</v>
      </c>
      <c r="F62" s="22">
        <v>35000</v>
      </c>
      <c r="G62" s="20">
        <f t="shared" si="1"/>
        <v>700000</v>
      </c>
      <c r="H62" s="20">
        <f t="shared" si="2"/>
        <v>595000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f t="shared" si="3"/>
        <v>595000</v>
      </c>
    </row>
    <row r="63" spans="1:14" ht="12" customHeight="1" x14ac:dyDescent="0.15">
      <c r="A63" s="80"/>
      <c r="B63" s="86"/>
      <c r="C63" s="54" t="s">
        <v>88</v>
      </c>
      <c r="D63" s="32" t="s">
        <v>69</v>
      </c>
      <c r="E63" s="33">
        <v>20</v>
      </c>
      <c r="F63" s="33">
        <v>45000</v>
      </c>
      <c r="G63" s="34">
        <f t="shared" si="1"/>
        <v>900000</v>
      </c>
      <c r="H63" s="34">
        <f t="shared" si="2"/>
        <v>765000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 t="shared" si="3"/>
        <v>765000</v>
      </c>
    </row>
    <row r="64" spans="1:14" ht="12" customHeight="1" x14ac:dyDescent="0.15">
      <c r="A64" s="80"/>
      <c r="B64" s="135" t="s">
        <v>90</v>
      </c>
      <c r="C64" s="53" t="s">
        <v>91</v>
      </c>
      <c r="D64" s="6" t="s">
        <v>76</v>
      </c>
      <c r="E64" s="7">
        <v>20</v>
      </c>
      <c r="F64" s="7">
        <v>35000</v>
      </c>
      <c r="G64" s="8">
        <f t="shared" si="1"/>
        <v>700000</v>
      </c>
      <c r="H64" s="8">
        <f t="shared" si="2"/>
        <v>595000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f t="shared" si="3"/>
        <v>595000</v>
      </c>
    </row>
    <row r="65" spans="1:14" ht="12" customHeight="1" x14ac:dyDescent="0.15">
      <c r="A65" s="80"/>
      <c r="B65" s="136"/>
      <c r="C65" s="55" t="s">
        <v>92</v>
      </c>
      <c r="D65" s="10" t="s">
        <v>76</v>
      </c>
      <c r="E65" s="11">
        <v>10</v>
      </c>
      <c r="F65" s="11">
        <v>35000</v>
      </c>
      <c r="G65" s="12">
        <f t="shared" si="1"/>
        <v>350000</v>
      </c>
      <c r="H65" s="12">
        <f t="shared" si="2"/>
        <v>297500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f t="shared" si="3"/>
        <v>297500</v>
      </c>
    </row>
    <row r="66" spans="1:14" ht="12" customHeight="1" x14ac:dyDescent="0.15">
      <c r="A66" s="80"/>
      <c r="B66" s="136"/>
      <c r="C66" s="55" t="s">
        <v>93</v>
      </c>
      <c r="D66" s="10" t="s">
        <v>94</v>
      </c>
      <c r="E66" s="11">
        <v>20</v>
      </c>
      <c r="F66" s="11">
        <v>35000</v>
      </c>
      <c r="G66" s="12">
        <v>700000</v>
      </c>
      <c r="H66" s="12">
        <v>595000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595000</v>
      </c>
    </row>
    <row r="67" spans="1:14" ht="12" customHeight="1" x14ac:dyDescent="0.15">
      <c r="A67" s="113"/>
      <c r="B67" s="137"/>
      <c r="C67" s="54"/>
      <c r="D67" s="16"/>
      <c r="E67" s="17"/>
      <c r="F67" s="17"/>
      <c r="G67" s="18"/>
      <c r="H67" s="18"/>
      <c r="I67" s="19"/>
      <c r="J67" s="19"/>
      <c r="K67" s="19"/>
      <c r="L67" s="19"/>
      <c r="M67" s="19"/>
      <c r="N67" s="19"/>
    </row>
    <row r="68" spans="1:14" ht="13.5" customHeight="1" x14ac:dyDescent="0.15">
      <c r="A68" s="81" t="s">
        <v>26</v>
      </c>
      <c r="B68" s="85" t="s">
        <v>95</v>
      </c>
      <c r="C68" s="53" t="s">
        <v>96</v>
      </c>
      <c r="D68" s="6" t="s">
        <v>76</v>
      </c>
      <c r="E68" s="7">
        <v>60</v>
      </c>
      <c r="F68" s="7">
        <v>25000</v>
      </c>
      <c r="G68" s="9">
        <v>0</v>
      </c>
      <c r="H68" s="9">
        <v>0</v>
      </c>
      <c r="I68" s="9">
        <f t="shared" ref="I68:I92" si="4">E68*F68*0.85</f>
        <v>1275000</v>
      </c>
      <c r="J68" s="9">
        <f t="shared" ref="J68:K92" si="5">I68</f>
        <v>1275000</v>
      </c>
      <c r="K68" s="9">
        <f t="shared" si="5"/>
        <v>1275000</v>
      </c>
      <c r="L68" s="9">
        <f t="shared" ref="L68:L92" si="6">I68</f>
        <v>1275000</v>
      </c>
      <c r="M68" s="9">
        <f t="shared" ref="M68:M92" si="7">I68</f>
        <v>1275000</v>
      </c>
      <c r="N68" s="9">
        <f t="shared" ref="N68:N92" si="8">SUM(H68:M68)</f>
        <v>6375000</v>
      </c>
    </row>
    <row r="69" spans="1:14" ht="13.5" customHeight="1" x14ac:dyDescent="0.15">
      <c r="A69" s="81"/>
      <c r="B69" s="86"/>
      <c r="C69" s="54" t="s">
        <v>97</v>
      </c>
      <c r="D69" s="32" t="s">
        <v>98</v>
      </c>
      <c r="E69" s="33">
        <v>60</v>
      </c>
      <c r="F69" s="33">
        <v>25000</v>
      </c>
      <c r="G69" s="31">
        <v>0</v>
      </c>
      <c r="H69" s="31">
        <v>0</v>
      </c>
      <c r="I69" s="31">
        <f t="shared" si="4"/>
        <v>1275000</v>
      </c>
      <c r="J69" s="31">
        <f t="shared" si="5"/>
        <v>1275000</v>
      </c>
      <c r="K69" s="31">
        <f t="shared" si="5"/>
        <v>1275000</v>
      </c>
      <c r="L69" s="31">
        <f t="shared" si="6"/>
        <v>1275000</v>
      </c>
      <c r="M69" s="31">
        <f t="shared" si="7"/>
        <v>1275000</v>
      </c>
      <c r="N69" s="31">
        <f t="shared" si="8"/>
        <v>6375000</v>
      </c>
    </row>
    <row r="70" spans="1:14" ht="13.5" customHeight="1" x14ac:dyDescent="0.15">
      <c r="A70" s="81"/>
      <c r="B70" s="85" t="s">
        <v>99</v>
      </c>
      <c r="C70" s="53" t="s">
        <v>100</v>
      </c>
      <c r="D70" s="6" t="s">
        <v>76</v>
      </c>
      <c r="E70" s="7">
        <v>60</v>
      </c>
      <c r="F70" s="7">
        <v>35000</v>
      </c>
      <c r="G70" s="9">
        <v>0</v>
      </c>
      <c r="H70" s="9">
        <v>0</v>
      </c>
      <c r="I70" s="9">
        <f t="shared" si="4"/>
        <v>1785000</v>
      </c>
      <c r="J70" s="9">
        <f t="shared" si="5"/>
        <v>1785000</v>
      </c>
      <c r="K70" s="9">
        <f t="shared" si="5"/>
        <v>1785000</v>
      </c>
      <c r="L70" s="9">
        <f t="shared" si="6"/>
        <v>1785000</v>
      </c>
      <c r="M70" s="9">
        <f t="shared" si="7"/>
        <v>1785000</v>
      </c>
      <c r="N70" s="9">
        <f t="shared" si="8"/>
        <v>8925000</v>
      </c>
    </row>
    <row r="71" spans="1:14" ht="13.5" customHeight="1" x14ac:dyDescent="0.15">
      <c r="A71" s="81"/>
      <c r="B71" s="86"/>
      <c r="C71" s="54" t="s">
        <v>101</v>
      </c>
      <c r="D71" s="32" t="s">
        <v>76</v>
      </c>
      <c r="E71" s="33">
        <v>30</v>
      </c>
      <c r="F71" s="33">
        <v>35000</v>
      </c>
      <c r="G71" s="31">
        <v>0</v>
      </c>
      <c r="H71" s="31">
        <v>0</v>
      </c>
      <c r="I71" s="31">
        <f t="shared" si="4"/>
        <v>892500</v>
      </c>
      <c r="J71" s="31">
        <f t="shared" si="5"/>
        <v>892500</v>
      </c>
      <c r="K71" s="31">
        <f t="shared" si="5"/>
        <v>892500</v>
      </c>
      <c r="L71" s="31">
        <f t="shared" si="6"/>
        <v>892500</v>
      </c>
      <c r="M71" s="31">
        <f t="shared" si="7"/>
        <v>892500</v>
      </c>
      <c r="N71" s="31">
        <f t="shared" si="8"/>
        <v>4462500</v>
      </c>
    </row>
    <row r="72" spans="1:14" ht="13.5" customHeight="1" x14ac:dyDescent="0.15">
      <c r="A72" s="81"/>
      <c r="B72" s="129" t="s">
        <v>102</v>
      </c>
      <c r="C72" s="53" t="s">
        <v>103</v>
      </c>
      <c r="D72" s="6" t="s">
        <v>69</v>
      </c>
      <c r="E72" s="7">
        <v>40</v>
      </c>
      <c r="F72" s="7">
        <v>45000</v>
      </c>
      <c r="G72" s="9">
        <v>0</v>
      </c>
      <c r="H72" s="9">
        <v>0</v>
      </c>
      <c r="I72" s="9">
        <f t="shared" si="4"/>
        <v>1530000</v>
      </c>
      <c r="J72" s="9">
        <f t="shared" si="5"/>
        <v>1530000</v>
      </c>
      <c r="K72" s="9">
        <f t="shared" si="5"/>
        <v>1530000</v>
      </c>
      <c r="L72" s="9">
        <f t="shared" si="6"/>
        <v>1530000</v>
      </c>
      <c r="M72" s="9">
        <f t="shared" si="7"/>
        <v>1530000</v>
      </c>
      <c r="N72" s="9">
        <f t="shared" si="8"/>
        <v>7650000</v>
      </c>
    </row>
    <row r="73" spans="1:14" ht="13.5" customHeight="1" x14ac:dyDescent="0.15">
      <c r="A73" s="81"/>
      <c r="B73" s="130"/>
      <c r="C73" s="55" t="s">
        <v>104</v>
      </c>
      <c r="D73" s="21" t="s">
        <v>76</v>
      </c>
      <c r="E73" s="22">
        <v>10</v>
      </c>
      <c r="F73" s="22">
        <v>35000</v>
      </c>
      <c r="G73" s="23">
        <v>0</v>
      </c>
      <c r="H73" s="23">
        <v>0</v>
      </c>
      <c r="I73" s="23">
        <f t="shared" si="4"/>
        <v>297500</v>
      </c>
      <c r="J73" s="23">
        <f t="shared" si="5"/>
        <v>297500</v>
      </c>
      <c r="K73" s="23">
        <f t="shared" si="5"/>
        <v>297500</v>
      </c>
      <c r="L73" s="23">
        <f t="shared" si="6"/>
        <v>297500</v>
      </c>
      <c r="M73" s="23">
        <f t="shared" si="7"/>
        <v>297500</v>
      </c>
      <c r="N73" s="23">
        <f t="shared" si="8"/>
        <v>1487500</v>
      </c>
    </row>
    <row r="74" spans="1:14" ht="24" customHeight="1" x14ac:dyDescent="0.15">
      <c r="A74" s="81"/>
      <c r="B74" s="130"/>
      <c r="C74" s="55" t="s">
        <v>105</v>
      </c>
      <c r="D74" s="21" t="s">
        <v>76</v>
      </c>
      <c r="E74" s="22">
        <v>5</v>
      </c>
      <c r="F74" s="22">
        <v>35000</v>
      </c>
      <c r="G74" s="23">
        <v>0</v>
      </c>
      <c r="H74" s="23">
        <v>0</v>
      </c>
      <c r="I74" s="23">
        <f t="shared" si="4"/>
        <v>148750</v>
      </c>
      <c r="J74" s="23">
        <f t="shared" si="5"/>
        <v>148750</v>
      </c>
      <c r="K74" s="23">
        <f t="shared" si="5"/>
        <v>148750</v>
      </c>
      <c r="L74" s="23">
        <f t="shared" si="6"/>
        <v>148750</v>
      </c>
      <c r="M74" s="23">
        <f t="shared" si="7"/>
        <v>148750</v>
      </c>
      <c r="N74" s="23">
        <f t="shared" si="8"/>
        <v>743750</v>
      </c>
    </row>
    <row r="75" spans="1:14" ht="13.5" customHeight="1" x14ac:dyDescent="0.15">
      <c r="A75" s="81"/>
      <c r="B75" s="130"/>
      <c r="C75" s="55" t="s">
        <v>106</v>
      </c>
      <c r="D75" s="21" t="s">
        <v>76</v>
      </c>
      <c r="E75" s="11">
        <v>4</v>
      </c>
      <c r="F75" s="22">
        <v>35000</v>
      </c>
      <c r="G75" s="23">
        <v>0</v>
      </c>
      <c r="H75" s="23">
        <v>0</v>
      </c>
      <c r="I75" s="23">
        <f t="shared" si="4"/>
        <v>119000</v>
      </c>
      <c r="J75" s="23">
        <f t="shared" si="5"/>
        <v>119000</v>
      </c>
      <c r="K75" s="23">
        <f t="shared" si="5"/>
        <v>119000</v>
      </c>
      <c r="L75" s="23">
        <f t="shared" si="6"/>
        <v>119000</v>
      </c>
      <c r="M75" s="23">
        <f t="shared" si="7"/>
        <v>119000</v>
      </c>
      <c r="N75" s="23">
        <f t="shared" si="8"/>
        <v>595000</v>
      </c>
    </row>
    <row r="76" spans="1:14" ht="13.5" customHeight="1" x14ac:dyDescent="0.15">
      <c r="A76" s="81"/>
      <c r="B76" s="130"/>
      <c r="C76" s="55" t="s">
        <v>107</v>
      </c>
      <c r="D76" s="21" t="s">
        <v>98</v>
      </c>
      <c r="E76" s="15">
        <v>10</v>
      </c>
      <c r="F76" s="22">
        <v>25000</v>
      </c>
      <c r="G76" s="23">
        <v>0</v>
      </c>
      <c r="H76" s="23">
        <v>0</v>
      </c>
      <c r="I76" s="23">
        <f t="shared" si="4"/>
        <v>212500</v>
      </c>
      <c r="J76" s="23">
        <f t="shared" si="5"/>
        <v>212500</v>
      </c>
      <c r="K76" s="23">
        <f t="shared" si="5"/>
        <v>212500</v>
      </c>
      <c r="L76" s="23">
        <f t="shared" si="6"/>
        <v>212500</v>
      </c>
      <c r="M76" s="23">
        <f t="shared" si="7"/>
        <v>212500</v>
      </c>
      <c r="N76" s="23">
        <f t="shared" si="8"/>
        <v>1062500</v>
      </c>
    </row>
    <row r="77" spans="1:14" ht="24" customHeight="1" x14ac:dyDescent="0.15">
      <c r="A77" s="81"/>
      <c r="B77" s="130"/>
      <c r="C77" s="55" t="s">
        <v>108</v>
      </c>
      <c r="D77" s="14" t="s">
        <v>69</v>
      </c>
      <c r="E77" s="15">
        <v>10</v>
      </c>
      <c r="F77" s="15">
        <v>45000</v>
      </c>
      <c r="G77" s="23">
        <v>0</v>
      </c>
      <c r="H77" s="23">
        <v>0</v>
      </c>
      <c r="I77" s="23">
        <f t="shared" si="4"/>
        <v>382500</v>
      </c>
      <c r="J77" s="23">
        <f t="shared" si="5"/>
        <v>382500</v>
      </c>
      <c r="K77" s="23">
        <f t="shared" si="5"/>
        <v>382500</v>
      </c>
      <c r="L77" s="23">
        <f t="shared" si="6"/>
        <v>382500</v>
      </c>
      <c r="M77" s="23">
        <f t="shared" si="7"/>
        <v>382500</v>
      </c>
      <c r="N77" s="23">
        <f t="shared" si="8"/>
        <v>1912500</v>
      </c>
    </row>
    <row r="78" spans="1:14" ht="13.5" customHeight="1" x14ac:dyDescent="0.15">
      <c r="A78" s="81"/>
      <c r="B78" s="131"/>
      <c r="C78" s="54" t="s">
        <v>109</v>
      </c>
      <c r="D78" s="16" t="s">
        <v>69</v>
      </c>
      <c r="E78" s="17">
        <v>10</v>
      </c>
      <c r="F78" s="17">
        <v>45000</v>
      </c>
      <c r="G78" s="31">
        <v>0</v>
      </c>
      <c r="H78" s="31">
        <v>0</v>
      </c>
      <c r="I78" s="31">
        <f t="shared" si="4"/>
        <v>382500</v>
      </c>
      <c r="J78" s="31">
        <f t="shared" si="5"/>
        <v>382500</v>
      </c>
      <c r="K78" s="31">
        <f t="shared" si="5"/>
        <v>382500</v>
      </c>
      <c r="L78" s="31">
        <f t="shared" si="6"/>
        <v>382500</v>
      </c>
      <c r="M78" s="31">
        <f t="shared" si="7"/>
        <v>382500</v>
      </c>
      <c r="N78" s="31">
        <f t="shared" si="8"/>
        <v>1912500</v>
      </c>
    </row>
    <row r="79" spans="1:14" ht="13.5" customHeight="1" x14ac:dyDescent="0.15">
      <c r="A79" s="79" t="s">
        <v>27</v>
      </c>
      <c r="B79" s="129" t="s">
        <v>95</v>
      </c>
      <c r="C79" s="53" t="s">
        <v>96</v>
      </c>
      <c r="D79" s="6" t="s">
        <v>76</v>
      </c>
      <c r="E79" s="7">
        <v>60</v>
      </c>
      <c r="F79" s="7">
        <v>35000</v>
      </c>
      <c r="G79" s="9">
        <v>0</v>
      </c>
      <c r="H79" s="9">
        <v>0</v>
      </c>
      <c r="I79" s="9">
        <f t="shared" si="4"/>
        <v>1785000</v>
      </c>
      <c r="J79" s="9">
        <f t="shared" si="5"/>
        <v>1785000</v>
      </c>
      <c r="K79" s="9">
        <f t="shared" si="5"/>
        <v>1785000</v>
      </c>
      <c r="L79" s="9">
        <f t="shared" si="6"/>
        <v>1785000</v>
      </c>
      <c r="M79" s="9">
        <f t="shared" si="7"/>
        <v>1785000</v>
      </c>
      <c r="N79" s="9">
        <f t="shared" si="8"/>
        <v>8925000</v>
      </c>
    </row>
    <row r="80" spans="1:14" ht="13.5" customHeight="1" x14ac:dyDescent="0.15">
      <c r="A80" s="80"/>
      <c r="B80" s="132"/>
      <c r="C80" s="54" t="s">
        <v>97</v>
      </c>
      <c r="D80" s="32" t="s">
        <v>98</v>
      </c>
      <c r="E80" s="33">
        <v>30</v>
      </c>
      <c r="F80" s="33">
        <v>25000</v>
      </c>
      <c r="G80" s="31">
        <v>0</v>
      </c>
      <c r="H80" s="31">
        <v>0</v>
      </c>
      <c r="I80" s="31">
        <f t="shared" si="4"/>
        <v>637500</v>
      </c>
      <c r="J80" s="31">
        <f t="shared" si="5"/>
        <v>637500</v>
      </c>
      <c r="K80" s="31">
        <f t="shared" si="5"/>
        <v>637500</v>
      </c>
      <c r="L80" s="31">
        <f t="shared" si="6"/>
        <v>637500</v>
      </c>
      <c r="M80" s="31">
        <f t="shared" si="7"/>
        <v>637500</v>
      </c>
      <c r="N80" s="31">
        <f t="shared" si="8"/>
        <v>3187500</v>
      </c>
    </row>
    <row r="81" spans="1:14" ht="22.5" customHeight="1" x14ac:dyDescent="0.15">
      <c r="A81" s="80"/>
      <c r="B81" s="129" t="s">
        <v>110</v>
      </c>
      <c r="C81" s="53" t="s">
        <v>111</v>
      </c>
      <c r="D81" s="6" t="s">
        <v>69</v>
      </c>
      <c r="E81" s="7">
        <v>20</v>
      </c>
      <c r="F81" s="7">
        <v>45000</v>
      </c>
      <c r="G81" s="9">
        <v>0</v>
      </c>
      <c r="H81" s="9">
        <v>0</v>
      </c>
      <c r="I81" s="9">
        <f t="shared" si="4"/>
        <v>765000</v>
      </c>
      <c r="J81" s="9">
        <f t="shared" si="5"/>
        <v>765000</v>
      </c>
      <c r="K81" s="9">
        <f t="shared" si="5"/>
        <v>765000</v>
      </c>
      <c r="L81" s="9">
        <f t="shared" si="6"/>
        <v>765000</v>
      </c>
      <c r="M81" s="9">
        <f t="shared" si="7"/>
        <v>765000</v>
      </c>
      <c r="N81" s="9">
        <f t="shared" si="8"/>
        <v>3825000</v>
      </c>
    </row>
    <row r="82" spans="1:14" ht="19.5" customHeight="1" x14ac:dyDescent="0.15">
      <c r="A82" s="80"/>
      <c r="B82" s="132"/>
      <c r="C82" s="54" t="s">
        <v>112</v>
      </c>
      <c r="D82" s="16" t="s">
        <v>69</v>
      </c>
      <c r="E82" s="17">
        <v>40</v>
      </c>
      <c r="F82" s="33">
        <v>45000</v>
      </c>
      <c r="G82" s="31">
        <v>0</v>
      </c>
      <c r="H82" s="31">
        <v>0</v>
      </c>
      <c r="I82" s="31">
        <f t="shared" si="4"/>
        <v>1530000</v>
      </c>
      <c r="J82" s="31">
        <f t="shared" si="5"/>
        <v>1530000</v>
      </c>
      <c r="K82" s="31">
        <f t="shared" si="5"/>
        <v>1530000</v>
      </c>
      <c r="L82" s="31">
        <f t="shared" si="6"/>
        <v>1530000</v>
      </c>
      <c r="M82" s="31">
        <f t="shared" si="7"/>
        <v>1530000</v>
      </c>
      <c r="N82" s="31">
        <f t="shared" si="8"/>
        <v>7650000</v>
      </c>
    </row>
    <row r="83" spans="1:14" ht="13.5" customHeight="1" x14ac:dyDescent="0.15">
      <c r="A83" s="80"/>
      <c r="B83" s="129" t="s">
        <v>113</v>
      </c>
      <c r="C83" s="53" t="s">
        <v>114</v>
      </c>
      <c r="D83" s="70" t="s">
        <v>76</v>
      </c>
      <c r="E83" s="64">
        <v>12</v>
      </c>
      <c r="F83" s="7">
        <v>35000</v>
      </c>
      <c r="G83" s="9">
        <v>0</v>
      </c>
      <c r="H83" s="9">
        <v>0</v>
      </c>
      <c r="I83" s="9">
        <f t="shared" si="4"/>
        <v>357000</v>
      </c>
      <c r="J83" s="9">
        <f t="shared" si="5"/>
        <v>357000</v>
      </c>
      <c r="K83" s="9">
        <f t="shared" si="5"/>
        <v>357000</v>
      </c>
      <c r="L83" s="9">
        <f t="shared" si="6"/>
        <v>357000</v>
      </c>
      <c r="M83" s="9">
        <f t="shared" si="7"/>
        <v>357000</v>
      </c>
      <c r="N83" s="9">
        <f t="shared" si="8"/>
        <v>1785000</v>
      </c>
    </row>
    <row r="84" spans="1:14" ht="13.5" customHeight="1" x14ac:dyDescent="0.15">
      <c r="A84" s="80"/>
      <c r="B84" s="133"/>
      <c r="C84" s="55" t="s">
        <v>115</v>
      </c>
      <c r="D84" s="14" t="s">
        <v>76</v>
      </c>
      <c r="E84" s="15">
        <v>12</v>
      </c>
      <c r="F84" s="22">
        <v>35000</v>
      </c>
      <c r="G84" s="23">
        <v>0</v>
      </c>
      <c r="H84" s="23">
        <v>0</v>
      </c>
      <c r="I84" s="23">
        <f t="shared" si="4"/>
        <v>357000</v>
      </c>
      <c r="J84" s="23">
        <f t="shared" si="5"/>
        <v>357000</v>
      </c>
      <c r="K84" s="23">
        <f t="shared" si="5"/>
        <v>357000</v>
      </c>
      <c r="L84" s="23">
        <f t="shared" si="6"/>
        <v>357000</v>
      </c>
      <c r="M84" s="23">
        <f t="shared" si="7"/>
        <v>357000</v>
      </c>
      <c r="N84" s="23">
        <f t="shared" si="8"/>
        <v>1785000</v>
      </c>
    </row>
    <row r="85" spans="1:14" ht="13.5" customHeight="1" x14ac:dyDescent="0.15">
      <c r="A85" s="80"/>
      <c r="B85" s="133"/>
      <c r="C85" s="55" t="s">
        <v>116</v>
      </c>
      <c r="D85" s="14" t="s">
        <v>76</v>
      </c>
      <c r="E85" s="15">
        <v>12</v>
      </c>
      <c r="F85" s="22">
        <v>35000</v>
      </c>
      <c r="G85" s="23">
        <v>0</v>
      </c>
      <c r="H85" s="23">
        <v>0</v>
      </c>
      <c r="I85" s="23">
        <f t="shared" si="4"/>
        <v>357000</v>
      </c>
      <c r="J85" s="23">
        <f t="shared" si="5"/>
        <v>357000</v>
      </c>
      <c r="K85" s="23">
        <f t="shared" si="5"/>
        <v>357000</v>
      </c>
      <c r="L85" s="23">
        <f t="shared" si="6"/>
        <v>357000</v>
      </c>
      <c r="M85" s="23">
        <f t="shared" si="7"/>
        <v>357000</v>
      </c>
      <c r="N85" s="23">
        <f t="shared" si="8"/>
        <v>1785000</v>
      </c>
    </row>
    <row r="86" spans="1:14" ht="13.5" customHeight="1" x14ac:dyDescent="0.15">
      <c r="A86" s="80"/>
      <c r="B86" s="132"/>
      <c r="C86" s="54" t="s">
        <v>117</v>
      </c>
      <c r="D86" s="16" t="s">
        <v>76</v>
      </c>
      <c r="E86" s="17">
        <v>12</v>
      </c>
      <c r="F86" s="33">
        <v>35000</v>
      </c>
      <c r="G86" s="31">
        <v>0</v>
      </c>
      <c r="H86" s="31">
        <v>0</v>
      </c>
      <c r="I86" s="31">
        <f t="shared" si="4"/>
        <v>357000</v>
      </c>
      <c r="J86" s="31">
        <f t="shared" si="5"/>
        <v>357000</v>
      </c>
      <c r="K86" s="31">
        <f t="shared" si="5"/>
        <v>357000</v>
      </c>
      <c r="L86" s="31">
        <f t="shared" si="6"/>
        <v>357000</v>
      </c>
      <c r="M86" s="31">
        <f t="shared" si="7"/>
        <v>357000</v>
      </c>
      <c r="N86" s="31">
        <f t="shared" si="8"/>
        <v>1785000</v>
      </c>
    </row>
    <row r="87" spans="1:14" ht="13.5" customHeight="1" x14ac:dyDescent="0.15">
      <c r="A87" s="80"/>
      <c r="B87" s="129" t="s">
        <v>90</v>
      </c>
      <c r="C87" s="53" t="s">
        <v>118</v>
      </c>
      <c r="D87" s="70" t="s">
        <v>98</v>
      </c>
      <c r="E87" s="64">
        <v>12</v>
      </c>
      <c r="F87" s="7">
        <v>25000</v>
      </c>
      <c r="G87" s="9">
        <v>0</v>
      </c>
      <c r="H87" s="9">
        <v>0</v>
      </c>
      <c r="I87" s="9">
        <f t="shared" si="4"/>
        <v>255000</v>
      </c>
      <c r="J87" s="9">
        <f t="shared" si="5"/>
        <v>255000</v>
      </c>
      <c r="K87" s="9">
        <f t="shared" si="5"/>
        <v>255000</v>
      </c>
      <c r="L87" s="9">
        <f t="shared" si="6"/>
        <v>255000</v>
      </c>
      <c r="M87" s="9">
        <f t="shared" si="7"/>
        <v>255000</v>
      </c>
      <c r="N87" s="9">
        <f t="shared" si="8"/>
        <v>1275000</v>
      </c>
    </row>
    <row r="88" spans="1:14" ht="13.5" customHeight="1" x14ac:dyDescent="0.15">
      <c r="A88" s="80"/>
      <c r="B88" s="132"/>
      <c r="C88" s="54" t="s">
        <v>119</v>
      </c>
      <c r="D88" s="16" t="s">
        <v>76</v>
      </c>
      <c r="E88" s="17">
        <v>12</v>
      </c>
      <c r="F88" s="33">
        <v>35000</v>
      </c>
      <c r="G88" s="31">
        <v>0</v>
      </c>
      <c r="H88" s="31">
        <v>0</v>
      </c>
      <c r="I88" s="31">
        <f t="shared" si="4"/>
        <v>357000</v>
      </c>
      <c r="J88" s="31">
        <f t="shared" si="5"/>
        <v>357000</v>
      </c>
      <c r="K88" s="31">
        <f t="shared" si="5"/>
        <v>357000</v>
      </c>
      <c r="L88" s="31">
        <f t="shared" si="6"/>
        <v>357000</v>
      </c>
      <c r="M88" s="31">
        <f t="shared" si="7"/>
        <v>357000</v>
      </c>
      <c r="N88" s="31">
        <f t="shared" si="8"/>
        <v>1785000</v>
      </c>
    </row>
    <row r="89" spans="1:14" ht="13.5" customHeight="1" x14ac:dyDescent="0.15">
      <c r="A89" s="80"/>
      <c r="B89" s="129" t="s">
        <v>120</v>
      </c>
      <c r="C89" s="53" t="s">
        <v>121</v>
      </c>
      <c r="D89" s="70" t="s">
        <v>98</v>
      </c>
      <c r="E89" s="64">
        <v>36</v>
      </c>
      <c r="F89" s="64">
        <v>25000</v>
      </c>
      <c r="G89" s="9">
        <v>0</v>
      </c>
      <c r="H89" s="9">
        <v>0</v>
      </c>
      <c r="I89" s="9">
        <f t="shared" si="4"/>
        <v>765000</v>
      </c>
      <c r="J89" s="9">
        <f t="shared" si="5"/>
        <v>765000</v>
      </c>
      <c r="K89" s="9">
        <f t="shared" si="5"/>
        <v>765000</v>
      </c>
      <c r="L89" s="9">
        <f t="shared" si="6"/>
        <v>765000</v>
      </c>
      <c r="M89" s="9">
        <f t="shared" si="7"/>
        <v>765000</v>
      </c>
      <c r="N89" s="9">
        <f t="shared" si="8"/>
        <v>3825000</v>
      </c>
    </row>
    <row r="90" spans="1:14" ht="13.5" customHeight="1" x14ac:dyDescent="0.15">
      <c r="A90" s="80"/>
      <c r="B90" s="133"/>
      <c r="C90" s="55" t="s">
        <v>122</v>
      </c>
      <c r="D90" s="14" t="s">
        <v>98</v>
      </c>
      <c r="E90" s="15">
        <v>18</v>
      </c>
      <c r="F90" s="15">
        <v>25000</v>
      </c>
      <c r="G90" s="23">
        <v>0</v>
      </c>
      <c r="H90" s="23">
        <v>0</v>
      </c>
      <c r="I90" s="23">
        <f t="shared" si="4"/>
        <v>382500</v>
      </c>
      <c r="J90" s="23">
        <f t="shared" si="5"/>
        <v>382500</v>
      </c>
      <c r="K90" s="23">
        <f t="shared" si="5"/>
        <v>382500</v>
      </c>
      <c r="L90" s="23">
        <f t="shared" si="6"/>
        <v>382500</v>
      </c>
      <c r="M90" s="23">
        <f t="shared" si="7"/>
        <v>382500</v>
      </c>
      <c r="N90" s="23">
        <f t="shared" si="8"/>
        <v>1912500</v>
      </c>
    </row>
    <row r="91" spans="1:14" ht="13.5" customHeight="1" x14ac:dyDescent="0.15">
      <c r="A91" s="80"/>
      <c r="B91" s="133"/>
      <c r="C91" s="55" t="s">
        <v>123</v>
      </c>
      <c r="D91" s="14" t="s">
        <v>98</v>
      </c>
      <c r="E91" s="15">
        <v>36</v>
      </c>
      <c r="F91" s="15">
        <v>25000</v>
      </c>
      <c r="G91" s="23">
        <v>0</v>
      </c>
      <c r="H91" s="23">
        <v>0</v>
      </c>
      <c r="I91" s="23">
        <f t="shared" si="4"/>
        <v>765000</v>
      </c>
      <c r="J91" s="23">
        <f t="shared" si="5"/>
        <v>765000</v>
      </c>
      <c r="K91" s="23">
        <f t="shared" si="5"/>
        <v>765000</v>
      </c>
      <c r="L91" s="23">
        <f t="shared" si="6"/>
        <v>765000</v>
      </c>
      <c r="M91" s="23">
        <f t="shared" si="7"/>
        <v>765000</v>
      </c>
      <c r="N91" s="23">
        <f t="shared" si="8"/>
        <v>3825000</v>
      </c>
    </row>
    <row r="92" spans="1:14" ht="13.5" customHeight="1" x14ac:dyDescent="0.15">
      <c r="A92" s="80"/>
      <c r="B92" s="132"/>
      <c r="C92" s="54" t="s">
        <v>124</v>
      </c>
      <c r="D92" s="16" t="s">
        <v>98</v>
      </c>
      <c r="E92" s="17">
        <v>36</v>
      </c>
      <c r="F92" s="17">
        <v>25000</v>
      </c>
      <c r="G92" s="31">
        <v>0</v>
      </c>
      <c r="H92" s="31">
        <v>0</v>
      </c>
      <c r="I92" s="31">
        <f t="shared" si="4"/>
        <v>765000</v>
      </c>
      <c r="J92" s="31">
        <f t="shared" si="5"/>
        <v>765000</v>
      </c>
      <c r="K92" s="31">
        <f t="shared" si="5"/>
        <v>765000</v>
      </c>
      <c r="L92" s="31">
        <f t="shared" si="6"/>
        <v>765000</v>
      </c>
      <c r="M92" s="31">
        <f t="shared" si="7"/>
        <v>765000</v>
      </c>
      <c r="N92" s="31">
        <f t="shared" si="8"/>
        <v>3825000</v>
      </c>
    </row>
    <row r="93" spans="1:14" ht="13.5" customHeight="1" x14ac:dyDescent="0.15">
      <c r="A93" s="81" t="s">
        <v>11</v>
      </c>
      <c r="B93" s="82"/>
      <c r="C93" s="63"/>
      <c r="D93" s="6"/>
      <c r="E93" s="7"/>
      <c r="F93" s="7"/>
      <c r="G93" s="8"/>
      <c r="H93" s="8"/>
      <c r="I93" s="9"/>
      <c r="J93" s="9"/>
      <c r="K93" s="9"/>
      <c r="L93" s="9"/>
      <c r="M93" s="9"/>
      <c r="N93" s="9"/>
    </row>
    <row r="94" spans="1:14" ht="13.5" customHeight="1" x14ac:dyDescent="0.15">
      <c r="A94" s="81"/>
      <c r="B94" s="83"/>
      <c r="C94" s="56"/>
      <c r="D94" s="32"/>
      <c r="E94" s="33"/>
      <c r="F94" s="33"/>
      <c r="G94" s="34"/>
      <c r="H94" s="34"/>
      <c r="I94" s="31"/>
      <c r="J94" s="31"/>
      <c r="K94" s="31"/>
      <c r="L94" s="31"/>
      <c r="M94" s="31"/>
      <c r="N94" s="31"/>
    </row>
    <row r="95" spans="1:14" s="25" customFormat="1" ht="13.5" customHeight="1" x14ac:dyDescent="0.15">
      <c r="A95" s="76" t="s">
        <v>32</v>
      </c>
      <c r="B95" s="77"/>
      <c r="C95" s="77"/>
      <c r="D95" s="77"/>
      <c r="E95" s="77"/>
      <c r="F95" s="77"/>
      <c r="G95" s="78"/>
      <c r="H95" s="35">
        <f>SUM(H27:H94)</f>
        <v>31492500</v>
      </c>
      <c r="I95" s="35">
        <f t="shared" ref="I95:N95" si="9">SUM(I27:I94)</f>
        <v>17735250</v>
      </c>
      <c r="J95" s="35">
        <f t="shared" si="9"/>
        <v>17735250</v>
      </c>
      <c r="K95" s="35">
        <f t="shared" si="9"/>
        <v>17735250</v>
      </c>
      <c r="L95" s="35">
        <f t="shared" si="9"/>
        <v>17735250</v>
      </c>
      <c r="M95" s="35">
        <f t="shared" si="9"/>
        <v>17735250</v>
      </c>
      <c r="N95" s="35">
        <f t="shared" si="9"/>
        <v>120168750</v>
      </c>
    </row>
    <row r="96" spans="1:14" ht="14.25" customHeight="1" x14ac:dyDescent="0.15"/>
    <row r="97" spans="1:14" ht="14.25" customHeight="1" x14ac:dyDescent="0.15">
      <c r="A97" s="91" t="s">
        <v>37</v>
      </c>
      <c r="B97" s="92"/>
      <c r="C97" s="92"/>
      <c r="D97" s="93"/>
      <c r="F97" s="105"/>
      <c r="G97" s="106"/>
      <c r="H97" s="88" t="s">
        <v>12</v>
      </c>
      <c r="I97" s="102" t="s">
        <v>33</v>
      </c>
      <c r="J97" s="103"/>
      <c r="K97" s="103"/>
      <c r="L97" s="103"/>
      <c r="M97" s="104"/>
      <c r="N97" s="88" t="s">
        <v>8</v>
      </c>
    </row>
    <row r="98" spans="1:14" ht="14.25" customHeight="1" x14ac:dyDescent="0.15">
      <c r="A98" s="94"/>
      <c r="B98" s="95"/>
      <c r="C98" s="95"/>
      <c r="D98" s="96"/>
      <c r="F98" s="107"/>
      <c r="G98" s="108"/>
      <c r="H98" s="100"/>
      <c r="I98" s="2" t="s">
        <v>3</v>
      </c>
      <c r="J98" s="2" t="s">
        <v>4</v>
      </c>
      <c r="K98" s="2" t="s">
        <v>5</v>
      </c>
      <c r="L98" s="2" t="s">
        <v>6</v>
      </c>
      <c r="M98" s="2" t="s">
        <v>7</v>
      </c>
      <c r="N98" s="100"/>
    </row>
    <row r="99" spans="1:14" ht="14.25" customHeight="1" x14ac:dyDescent="0.15">
      <c r="A99" s="94"/>
      <c r="B99" s="95"/>
      <c r="C99" s="95"/>
      <c r="D99" s="96"/>
      <c r="F99" s="111" t="s">
        <v>41</v>
      </c>
      <c r="G99" s="112"/>
      <c r="H99" s="26">
        <f t="shared" ref="H99:M99" si="10">H95+H22</f>
        <v>33741900</v>
      </c>
      <c r="I99" s="26">
        <f t="shared" si="10"/>
        <v>18378850</v>
      </c>
      <c r="J99" s="26">
        <f t="shared" si="10"/>
        <v>17735250</v>
      </c>
      <c r="K99" s="26">
        <f t="shared" si="10"/>
        <v>17735250</v>
      </c>
      <c r="L99" s="26">
        <f t="shared" si="10"/>
        <v>17735250</v>
      </c>
      <c r="M99" s="26">
        <f t="shared" si="10"/>
        <v>17735250</v>
      </c>
      <c r="N99" s="26">
        <f>SUM(H99:M99)</f>
        <v>123061750</v>
      </c>
    </row>
    <row r="100" spans="1:14" ht="14.25" customHeight="1" x14ac:dyDescent="0.15">
      <c r="A100" s="94"/>
      <c r="B100" s="95"/>
      <c r="C100" s="95"/>
      <c r="D100" s="96"/>
      <c r="F100" s="111" t="s">
        <v>40</v>
      </c>
      <c r="G100" s="112"/>
      <c r="H100" s="26">
        <f>H99*0.05</f>
        <v>1687095</v>
      </c>
      <c r="I100" s="26">
        <f t="shared" ref="I100:N100" si="11">I99*0.05</f>
        <v>918942.5</v>
      </c>
      <c r="J100" s="26">
        <f t="shared" si="11"/>
        <v>886762.5</v>
      </c>
      <c r="K100" s="26">
        <f t="shared" si="11"/>
        <v>886762.5</v>
      </c>
      <c r="L100" s="26">
        <f t="shared" si="11"/>
        <v>886762.5</v>
      </c>
      <c r="M100" s="26">
        <f t="shared" si="11"/>
        <v>886762.5</v>
      </c>
      <c r="N100" s="26">
        <f t="shared" si="11"/>
        <v>6153087.5</v>
      </c>
    </row>
    <row r="101" spans="1:14" ht="14.25" customHeight="1" x14ac:dyDescent="0.15">
      <c r="A101" s="97"/>
      <c r="B101" s="98"/>
      <c r="C101" s="98"/>
      <c r="D101" s="99"/>
      <c r="F101" s="111" t="s">
        <v>42</v>
      </c>
      <c r="G101" s="112"/>
      <c r="H101" s="26">
        <f>SUM(H99:H100)</f>
        <v>35428995</v>
      </c>
      <c r="I101" s="26">
        <f t="shared" ref="I101:N101" si="12">SUM(I99:I100)</f>
        <v>19297792.5</v>
      </c>
      <c r="J101" s="26">
        <f t="shared" si="12"/>
        <v>18622012.5</v>
      </c>
      <c r="K101" s="26">
        <f t="shared" si="12"/>
        <v>18622012.5</v>
      </c>
      <c r="L101" s="26">
        <f t="shared" si="12"/>
        <v>18622012.5</v>
      </c>
      <c r="M101" s="26">
        <f t="shared" si="12"/>
        <v>18622012.5</v>
      </c>
      <c r="N101" s="26">
        <f t="shared" si="12"/>
        <v>129214837.5</v>
      </c>
    </row>
    <row r="102" spans="1:14" ht="14.25" customHeight="1" x14ac:dyDescent="0.15">
      <c r="A102" s="30"/>
      <c r="B102" s="30"/>
      <c r="C102" s="57"/>
      <c r="D102" s="30"/>
      <c r="E102" s="30"/>
    </row>
  </sheetData>
  <mergeCells count="60">
    <mergeCell ref="L1:N1"/>
    <mergeCell ref="A2:A3"/>
    <mergeCell ref="B2:D3"/>
    <mergeCell ref="E2:G2"/>
    <mergeCell ref="H2:I2"/>
    <mergeCell ref="J2:K2"/>
    <mergeCell ref="E3:G3"/>
    <mergeCell ref="H3:I3"/>
    <mergeCell ref="J3:K3"/>
    <mergeCell ref="G6:H6"/>
    <mergeCell ref="I6:M6"/>
    <mergeCell ref="N6:N7"/>
    <mergeCell ref="A8:A12"/>
    <mergeCell ref="A13:A15"/>
    <mergeCell ref="E6:E7"/>
    <mergeCell ref="F6:F7"/>
    <mergeCell ref="A16:A18"/>
    <mergeCell ref="A6:A7"/>
    <mergeCell ref="B6:B7"/>
    <mergeCell ref="C6:C7"/>
    <mergeCell ref="D6:D7"/>
    <mergeCell ref="A19:A21"/>
    <mergeCell ref="B64:B67"/>
    <mergeCell ref="A22:G22"/>
    <mergeCell ref="A25:A26"/>
    <mergeCell ref="B25:C25"/>
    <mergeCell ref="D25:D26"/>
    <mergeCell ref="E25:E26"/>
    <mergeCell ref="F25:F26"/>
    <mergeCell ref="G25:H25"/>
    <mergeCell ref="I25:M25"/>
    <mergeCell ref="N25:N26"/>
    <mergeCell ref="A27:A67"/>
    <mergeCell ref="B27:B28"/>
    <mergeCell ref="B29:B35"/>
    <mergeCell ref="B36:B42"/>
    <mergeCell ref="B43:B49"/>
    <mergeCell ref="B50:B56"/>
    <mergeCell ref="B57:B63"/>
    <mergeCell ref="A93:A94"/>
    <mergeCell ref="B93:B94"/>
    <mergeCell ref="A95:G95"/>
    <mergeCell ref="A97:D101"/>
    <mergeCell ref="B89:B92"/>
    <mergeCell ref="A68:A78"/>
    <mergeCell ref="B68:B69"/>
    <mergeCell ref="B70:B71"/>
    <mergeCell ref="B72:B78"/>
    <mergeCell ref="A79:A92"/>
    <mergeCell ref="B79:B80"/>
    <mergeCell ref="B81:B82"/>
    <mergeCell ref="B83:B86"/>
    <mergeCell ref="B87:B88"/>
    <mergeCell ref="I97:M97"/>
    <mergeCell ref="N97:N98"/>
    <mergeCell ref="F99:G99"/>
    <mergeCell ref="F100:G100"/>
    <mergeCell ref="F101:G101"/>
    <mergeCell ref="F97:G98"/>
    <mergeCell ref="H97:H98"/>
  </mergeCells>
  <phoneticPr fontId="2"/>
  <pageMargins left="0.59055118110236227" right="0.59055118110236227" top="0.39370078740157483" bottom="0.39370078740157483" header="0.39370078740157483" footer="0.39370078740157483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様式5</vt:lpstr>
      <vt:lpstr>記載例</vt:lpstr>
      <vt:lpstr>記載例!Print_Area</vt:lpstr>
      <vt:lpstr>記載例!Print_Titles</vt:lpstr>
      <vt:lpstr>様式5!Print_Titles</vt:lpstr>
    </vt:vector>
  </TitlesOfParts>
  <Company>ASTEM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【京都芸大】鹿島</cp:lastModifiedBy>
  <cp:lastPrinted>2011-03-10T01:57:22Z</cp:lastPrinted>
  <dcterms:created xsi:type="dcterms:W3CDTF">2010-02-17T08:45:30Z</dcterms:created>
  <dcterms:modified xsi:type="dcterms:W3CDTF">2026-02-02T12:21:08Z</dcterms:modified>
</cp:coreProperties>
</file>